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9855" activeTab="1"/>
  </bookViews>
  <sheets>
    <sheet name="příjmy 2013" sheetId="1" r:id="rId1"/>
    <sheet name="výdaje 2013" sheetId="2" r:id="rId2"/>
  </sheets>
  <definedNames/>
  <calcPr fullCalcOnLoad="1"/>
</workbook>
</file>

<file path=xl/sharedStrings.xml><?xml version="1.0" encoding="utf-8"?>
<sst xmlns="http://schemas.openxmlformats.org/spreadsheetml/2006/main" count="176" uniqueCount="159">
  <si>
    <t>komunální služby</t>
  </si>
  <si>
    <t>informační centrum</t>
  </si>
  <si>
    <t>Město Švihov</t>
  </si>
  <si>
    <t>daň z přidané hodnoty</t>
  </si>
  <si>
    <t>daň z příjmu fyz.osob ze závislé činnosti</t>
  </si>
  <si>
    <t>daň z příjmu fyz.osob ze samostat.v.činn.</t>
  </si>
  <si>
    <t>daň z příjmů fyzických osob (zvl.sazba)</t>
  </si>
  <si>
    <t>daň z příjmu práv.osob</t>
  </si>
  <si>
    <t>správní poplatky</t>
  </si>
  <si>
    <t>poplatky ze psů</t>
  </si>
  <si>
    <t>poplatek za užívání veřejného prostranství</t>
  </si>
  <si>
    <t>poplatek ze vstupného</t>
  </si>
  <si>
    <t>poplatek za odpady</t>
  </si>
  <si>
    <t>daň z nemovitosti</t>
  </si>
  <si>
    <t>dotace na výkon státní správy</t>
  </si>
  <si>
    <t>neinv.dotace od obcí - školství</t>
  </si>
  <si>
    <t>knihovny</t>
  </si>
  <si>
    <t>kulturní dům</t>
  </si>
  <si>
    <t>vlastní kulturní akce</t>
  </si>
  <si>
    <t>zdravotní středisko</t>
  </si>
  <si>
    <t>bytové hospodářství</t>
  </si>
  <si>
    <t>za služby na hřbitově</t>
  </si>
  <si>
    <t>komunál.služby -nájmy v čp. 93</t>
  </si>
  <si>
    <t>komunální odpady - podnikatelé</t>
  </si>
  <si>
    <t>DPS - nájmy</t>
  </si>
  <si>
    <t>nájmy z nebytových prostor</t>
  </si>
  <si>
    <t>vnitro - ostatní příjmy</t>
  </si>
  <si>
    <t>příjmy z úroků</t>
  </si>
  <si>
    <t>tržby z parkování</t>
  </si>
  <si>
    <t>C E L K E M     P Ř Í J M Y  :</t>
  </si>
  <si>
    <t>provoz parkoviště</t>
  </si>
  <si>
    <t>doprava-komunikace</t>
  </si>
  <si>
    <t>dopravní obslužnost Plzeňskému kraji</t>
  </si>
  <si>
    <t>příspěvek MŠ a ZŠ Švihov</t>
  </si>
  <si>
    <t>kulturní dům Švihov</t>
  </si>
  <si>
    <t>kroniky</t>
  </si>
  <si>
    <t>veřejný rozhlas</t>
  </si>
  <si>
    <t>sbor pro občanské záležitosti</t>
  </si>
  <si>
    <t>veřejné osvětlení</t>
  </si>
  <si>
    <t>hřbitov</t>
  </si>
  <si>
    <t>skládky PDO</t>
  </si>
  <si>
    <t>dům s pečovatelskou službou</t>
  </si>
  <si>
    <t>požární ochrana</t>
  </si>
  <si>
    <t>městské zastupitelstvo</t>
  </si>
  <si>
    <t>činnost vnitřní správy</t>
  </si>
  <si>
    <t>závodní stravování</t>
  </si>
  <si>
    <t>členské příspěvky spolkům</t>
  </si>
  <si>
    <t>příspěvky spolkům a organizacím</t>
  </si>
  <si>
    <t>platby daní a poplatků</t>
  </si>
  <si>
    <t>úroky z úvěru - 32 b.j.</t>
  </si>
  <si>
    <t>pojištění majetku města</t>
  </si>
  <si>
    <t xml:space="preserve">výkup pozemků </t>
  </si>
  <si>
    <t>CELKEM   VÝDAJE   :</t>
  </si>
  <si>
    <t>rozpočet</t>
  </si>
  <si>
    <t>úroky z půjček od obyvatelstva - FRB</t>
  </si>
  <si>
    <t>splátky půjček od obyvatelstva - FRB</t>
  </si>
  <si>
    <t>přijaté náhrad - RETELA -elektroodpad</t>
  </si>
  <si>
    <t>sociální fond</t>
  </si>
  <si>
    <t>správa obcí</t>
  </si>
  <si>
    <t>Fond rozvoje bydlení</t>
  </si>
  <si>
    <t>nájmy z pozemků</t>
  </si>
  <si>
    <t>pronájem movitého majetku města</t>
  </si>
  <si>
    <t>projekty EU - projektové žádosti</t>
  </si>
  <si>
    <t>projekt ESF - Síť komunitních škol v Pošumaví</t>
  </si>
  <si>
    <t>pronájem hrobových míst</t>
  </si>
  <si>
    <t>1211</t>
  </si>
  <si>
    <t>0008-33922132</t>
  </si>
  <si>
    <t>36122132+3122</t>
  </si>
  <si>
    <t>13233-4116</t>
  </si>
  <si>
    <t>územní plán</t>
  </si>
  <si>
    <t>Sociální fond</t>
  </si>
  <si>
    <t>lesní hosposářství</t>
  </si>
  <si>
    <t>lesy Dolany</t>
  </si>
  <si>
    <t>splašková kanalizace+ČOV</t>
  </si>
  <si>
    <t>vodní hospodářství - vodovod</t>
  </si>
  <si>
    <t>přijaté náhrady EKO KOM</t>
  </si>
  <si>
    <t>NIV dotace ESF</t>
  </si>
  <si>
    <t>lesní hospodářství</t>
  </si>
  <si>
    <t>splašková kanalizace +ČOV</t>
  </si>
  <si>
    <t>dešťová kanalizace</t>
  </si>
  <si>
    <t>údržba veřejné zeleně</t>
  </si>
  <si>
    <t>zpravodaj Švihováček</t>
  </si>
  <si>
    <t>VÝDAJE  CELKEM</t>
  </si>
  <si>
    <t>projekt partnerství s obcí Traitsching</t>
  </si>
  <si>
    <t>výnos z loterií</t>
  </si>
  <si>
    <t>10392111</t>
  </si>
  <si>
    <t>v ý d a j e   roku   2013</t>
  </si>
  <si>
    <t>P ř í j m y   roku  2013 :</t>
  </si>
  <si>
    <t xml:space="preserve">úprava okolí KD </t>
  </si>
  <si>
    <t>finanční vypořádání roku 2012</t>
  </si>
  <si>
    <t>skutečnost</t>
  </si>
  <si>
    <t>% plnění</t>
  </si>
  <si>
    <t>dotace na volby prezidenta</t>
  </si>
  <si>
    <t>98008-4111</t>
  </si>
  <si>
    <t>volby prezidenta</t>
  </si>
  <si>
    <t>NIV dotace ze SR - úřad práce</t>
  </si>
  <si>
    <t>převody mezi účty</t>
  </si>
  <si>
    <t>BÚ ČS</t>
  </si>
  <si>
    <t>BÚ KB</t>
  </si>
  <si>
    <t>BÚ ČSOB</t>
  </si>
  <si>
    <t>FRB</t>
  </si>
  <si>
    <t>ČSOB - spořící účet</t>
  </si>
  <si>
    <t>běžné účty celkem :</t>
  </si>
  <si>
    <t>fondové účty celkem :</t>
  </si>
  <si>
    <t>nesplacený úvěr ČSOB - bytovky</t>
  </si>
  <si>
    <t>Stav finančních prostředků na účtech k 1. 1. 2013</t>
  </si>
  <si>
    <t>celkem účty k  1. 1. 2013</t>
  </si>
  <si>
    <t>ČNB</t>
  </si>
  <si>
    <t>půjčka mikroregionu Běleč</t>
  </si>
  <si>
    <t xml:space="preserve">skutečnost </t>
  </si>
  <si>
    <t>NIV dotace DF Cíl3-Tři oříšky</t>
  </si>
  <si>
    <t>dotace SZIF - okna MŠ</t>
  </si>
  <si>
    <t>4113+4213</t>
  </si>
  <si>
    <t>Švihovské hudební léto</t>
  </si>
  <si>
    <t>Akce k výročí filmu Tři oříšky….</t>
  </si>
  <si>
    <t>výkup stavby - benzinová pumpa</t>
  </si>
  <si>
    <t>povodně 2013</t>
  </si>
  <si>
    <t>příjmy z prodeje pozemků</t>
  </si>
  <si>
    <t>zřízení věcného břemene</t>
  </si>
  <si>
    <t>celkem účty :</t>
  </si>
  <si>
    <t>Financování-splátka úvěru</t>
  </si>
  <si>
    <t>komunální služby-doprava+sekání</t>
  </si>
  <si>
    <t>3745-4122</t>
  </si>
  <si>
    <t>PK -NIV dotace - povodně 2013</t>
  </si>
  <si>
    <t>PK -NIV dotace - školní zahrada</t>
  </si>
  <si>
    <t>NIV dotace -EU-peníze školám</t>
  </si>
  <si>
    <t>33123-4116</t>
  </si>
  <si>
    <t>PK - NIV dotace - ŠHL</t>
  </si>
  <si>
    <t>PK - INV dotace - územní plán</t>
  </si>
  <si>
    <t>3635-4222</t>
  </si>
  <si>
    <t>0009-36393111</t>
  </si>
  <si>
    <t>převod dotace škole- školní zahrada</t>
  </si>
  <si>
    <t>převod dotace škole-EU-peníze školám</t>
  </si>
  <si>
    <t>přijaté pojistné plnění</t>
  </si>
  <si>
    <t>KÚ-úhrada NIV nákl.- hasiči</t>
  </si>
  <si>
    <t>nalezená hotovost</t>
  </si>
  <si>
    <t>odvody za odnětí půdy-z.p.f.</t>
  </si>
  <si>
    <t>popl.-odnětí poz.-funkce lesa</t>
  </si>
  <si>
    <t>splátka půjčky - BĚLEČ</t>
  </si>
  <si>
    <t>dotace na volby do Parlamentu ČR</t>
  </si>
  <si>
    <t>NIV dotace od kraje-hospodaření v lesích</t>
  </si>
  <si>
    <t>NIV dotace od kraje-vybavení pro hasiče</t>
  </si>
  <si>
    <t>INV dotace od obcí</t>
  </si>
  <si>
    <t>celkové výdaje za rok 2013</t>
  </si>
  <si>
    <t>celkové příjmy za rok 2013</t>
  </si>
  <si>
    <t>stavy peněžních prostředků na účtech k 31. 12. 2013</t>
  </si>
  <si>
    <t>DPH za 4.Q - přenesená daň.povinnost</t>
  </si>
  <si>
    <t>příspěvek MŠ Borovy</t>
  </si>
  <si>
    <t>volby do PS Parlamentu ČR</t>
  </si>
  <si>
    <t>Fond pro obnovu vodovodu a kanalizace</t>
  </si>
  <si>
    <r>
      <t xml:space="preserve">(nemá samostatný účet)  </t>
    </r>
    <r>
      <rPr>
        <b/>
        <sz val="10"/>
        <rFont val="Arial CE"/>
        <family val="0"/>
      </rPr>
      <t>267 957,06 Kč</t>
    </r>
  </si>
  <si>
    <t>Závěreční účet za rok 2013</t>
  </si>
  <si>
    <t>Zpráva o výsledku  přezkumu hospodaření města za rok 2013.</t>
  </si>
  <si>
    <t>Přezkoumání hospodaření provedl Krajský úřad Plzeňského kraje, a to dílčí přezkoumání ve dnech</t>
  </si>
  <si>
    <t xml:space="preserve">Navrhuje se, aby zastupitelstvo města schválilo výsledek hospodaření za rok 2013 bez výhrad. </t>
  </si>
  <si>
    <t>5.11. - 7.11.2013 a závěrečné přezkoumání ve dnech  2.6. - 4.6.2014. Při provádění přezkoumání</t>
  </si>
  <si>
    <t>hospodaření města za rok 2013 podle zákona č. 420/2004 Sb., o přezkoumání hospodaření územních</t>
  </si>
  <si>
    <t>samosprávných celků a dobrovolných svazků obcí, ve znění pozdějších předpisů nebyly zjištěny</t>
  </si>
  <si>
    <t xml:space="preserve">chyba a nedostatky.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</si>
</sst>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\ _K_č"/>
    <numFmt numFmtId="166" formatCode="&quot; Kč&quot;#,##0.00_);[Red]\(&quot; Kč&quot;#,##0.00\)"/>
    <numFmt numFmtId="167" formatCode="&quot; Kč&quot;#,##0.00_);\(&quot; Kč&quot;#,##0.00\)"/>
    <numFmt numFmtId="168" formatCode="&quot; Kč&quot;#,##0_);[Red]\(&quot; Kč&quot;#,##0\)"/>
    <numFmt numFmtId="169" formatCode="#,##0.00_);[Red]\(#,##0.00\)"/>
    <numFmt numFmtId="170" formatCode="#,##0_);[Red]\(#,##0\)"/>
    <numFmt numFmtId="171" formatCode="#,##0.00\ &quot;Kč&quot;"/>
    <numFmt numFmtId="172" formatCode="#,##0.00_ ;\-#,##0.00\ "/>
    <numFmt numFmtId="173" formatCode="#,##0.00\ &quot;Kč&quot;;[Red]#,##0.00\ &quot;Kč&quot;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44" fontId="0" fillId="0" borderId="0" xfId="38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10" xfId="38" applyNumberFormat="1" applyFont="1" applyBorder="1" applyAlignment="1">
      <alignment horizontal="right"/>
    </xf>
    <xf numFmtId="4" fontId="0" fillId="0" borderId="0" xfId="38" applyNumberFormat="1" applyFont="1" applyAlignment="1">
      <alignment/>
    </xf>
    <xf numFmtId="4" fontId="5" fillId="0" borderId="10" xfId="38" applyNumberFormat="1" applyFont="1" applyBorder="1" applyAlignment="1">
      <alignment/>
    </xf>
    <xf numFmtId="4" fontId="0" fillId="0" borderId="0" xfId="0" applyNumberFormat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4" fontId="5" fillId="0" borderId="11" xfId="38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5" fillId="0" borderId="12" xfId="0" applyFont="1" applyBorder="1" applyAlignment="1">
      <alignment/>
    </xf>
    <xf numFmtId="4" fontId="5" fillId="0" borderId="13" xfId="38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44" fontId="6" fillId="0" borderId="0" xfId="38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4" fontId="6" fillId="0" borderId="0" xfId="38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0" xfId="38" applyNumberFormat="1" applyFont="1" applyBorder="1" applyAlignment="1">
      <alignment/>
    </xf>
    <xf numFmtId="4" fontId="0" fillId="0" borderId="0" xfId="0" applyNumberFormat="1" applyBorder="1" applyAlignment="1">
      <alignment/>
    </xf>
    <xf numFmtId="44" fontId="5" fillId="0" borderId="10" xfId="38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4" fontId="6" fillId="0" borderId="10" xfId="38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10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10" fontId="5" fillId="0" borderId="11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4" fontId="5" fillId="0" borderId="0" xfId="0" applyNumberFormat="1" applyFont="1" applyAlignment="1">
      <alignment/>
    </xf>
    <xf numFmtId="4" fontId="6" fillId="0" borderId="13" xfId="0" applyNumberFormat="1" applyFont="1" applyBorder="1" applyAlignment="1">
      <alignment horizontal="center"/>
    </xf>
    <xf numFmtId="4" fontId="5" fillId="0" borderId="13" xfId="38" applyNumberFormat="1" applyFont="1" applyFill="1" applyBorder="1" applyAlignment="1">
      <alignment/>
    </xf>
    <xf numFmtId="4" fontId="5" fillId="0" borderId="13" xfId="38" applyNumberFormat="1" applyFont="1" applyBorder="1" applyAlignment="1">
      <alignment horizontal="right"/>
    </xf>
    <xf numFmtId="4" fontId="5" fillId="0" borderId="13" xfId="38" applyNumberFormat="1" applyFont="1" applyFill="1" applyBorder="1" applyAlignment="1">
      <alignment horizontal="right"/>
    </xf>
    <xf numFmtId="4" fontId="6" fillId="0" borderId="13" xfId="38" applyNumberFormat="1" applyFont="1" applyBorder="1" applyAlignment="1">
      <alignment/>
    </xf>
    <xf numFmtId="0" fontId="5" fillId="0" borderId="0" xfId="0" applyFont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0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4" fontId="6" fillId="0" borderId="15" xfId="38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10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7" xfId="0" applyNumberFormat="1" applyFont="1" applyBorder="1" applyAlignment="1">
      <alignment horizontal="right"/>
    </xf>
    <xf numFmtId="10" fontId="6" fillId="0" borderId="17" xfId="0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1" fillId="0" borderId="10" xfId="38" applyNumberFormat="1" applyFont="1" applyBorder="1" applyAlignment="1">
      <alignment horizontal="center"/>
    </xf>
    <xf numFmtId="44" fontId="5" fillId="0" borderId="0" xfId="38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3" fontId="0" fillId="0" borderId="0" xfId="38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85">
      <selection activeCell="G89" sqref="G89"/>
    </sheetView>
  </sheetViews>
  <sheetFormatPr defaultColWidth="9.140625" defaultRowHeight="12.75"/>
  <cols>
    <col min="1" max="1" width="5.7109375" style="0" customWidth="1"/>
    <col min="2" max="2" width="37.28125" style="43" customWidth="1"/>
    <col min="3" max="3" width="14.28125" style="0" hidden="1" customWidth="1"/>
    <col min="4" max="4" width="0.13671875" style="5" customWidth="1"/>
    <col min="5" max="5" width="14.8515625" style="12" customWidth="1"/>
    <col min="6" max="6" width="18.57421875" style="43" customWidth="1"/>
    <col min="7" max="7" width="9.140625" style="43" customWidth="1"/>
    <col min="9" max="9" width="9.8515625" style="0" bestFit="1" customWidth="1"/>
    <col min="10" max="10" width="18.57421875" style="0" customWidth="1"/>
  </cols>
  <sheetData>
    <row r="1" spans="2:5" ht="23.25">
      <c r="B1" s="6" t="s">
        <v>2</v>
      </c>
      <c r="C1" s="7"/>
      <c r="D1"/>
      <c r="E1" s="10"/>
    </row>
    <row r="2" spans="2:5" ht="18">
      <c r="B2" s="8" t="s">
        <v>151</v>
      </c>
      <c r="C2" s="7"/>
      <c r="D2"/>
      <c r="E2" s="10"/>
    </row>
    <row r="3" spans="1:7" ht="15">
      <c r="A3" s="15"/>
      <c r="B3" s="3" t="s">
        <v>87</v>
      </c>
      <c r="C3" s="4"/>
      <c r="D3" s="2"/>
      <c r="E3" s="75" t="s">
        <v>53</v>
      </c>
      <c r="F3" s="44" t="s">
        <v>90</v>
      </c>
      <c r="G3" s="4" t="s">
        <v>91</v>
      </c>
    </row>
    <row r="4" spans="1:7" ht="12.75">
      <c r="A4" s="15">
        <v>1</v>
      </c>
      <c r="B4" s="1" t="s">
        <v>3</v>
      </c>
      <c r="C4" s="9" t="s">
        <v>65</v>
      </c>
      <c r="D4" s="2"/>
      <c r="E4" s="11">
        <v>7558900</v>
      </c>
      <c r="F4" s="45">
        <v>8685245.17</v>
      </c>
      <c r="G4" s="46">
        <f aca="true" t="shared" si="0" ref="G4:G10">F4/E4</f>
        <v>1.1490091375729272</v>
      </c>
    </row>
    <row r="5" spans="1:7" ht="12.75">
      <c r="A5" s="15">
        <v>2</v>
      </c>
      <c r="B5" s="1" t="s">
        <v>4</v>
      </c>
      <c r="C5" s="4">
        <v>1111</v>
      </c>
      <c r="D5" s="2"/>
      <c r="E5" s="11">
        <v>3737000</v>
      </c>
      <c r="F5" s="45">
        <v>4114527.39</v>
      </c>
      <c r="G5" s="46">
        <f t="shared" si="0"/>
        <v>1.1010241878512177</v>
      </c>
    </row>
    <row r="6" spans="1:7" ht="12.75">
      <c r="A6" s="15">
        <v>3</v>
      </c>
      <c r="B6" s="1" t="s">
        <v>5</v>
      </c>
      <c r="C6" s="4">
        <v>1112</v>
      </c>
      <c r="D6" s="2"/>
      <c r="E6" s="11">
        <v>431000</v>
      </c>
      <c r="F6" s="45">
        <v>212652.33</v>
      </c>
      <c r="G6" s="46">
        <f t="shared" si="0"/>
        <v>0.4933928770301624</v>
      </c>
    </row>
    <row r="7" spans="1:7" ht="12.75">
      <c r="A7" s="15">
        <v>4</v>
      </c>
      <c r="B7" s="1" t="s">
        <v>6</v>
      </c>
      <c r="C7" s="4">
        <v>1113</v>
      </c>
      <c r="D7" s="2"/>
      <c r="E7" s="11">
        <v>200000</v>
      </c>
      <c r="F7" s="45">
        <v>416515.3</v>
      </c>
      <c r="G7" s="46">
        <f t="shared" si="0"/>
        <v>2.0825765</v>
      </c>
    </row>
    <row r="8" spans="1:7" ht="12.75">
      <c r="A8" s="15">
        <v>5</v>
      </c>
      <c r="B8" s="1" t="s">
        <v>7</v>
      </c>
      <c r="C8" s="4">
        <v>1121</v>
      </c>
      <c r="D8" s="2"/>
      <c r="E8" s="11">
        <v>2800000</v>
      </c>
      <c r="F8" s="45">
        <v>3747597.7</v>
      </c>
      <c r="G8" s="46">
        <f t="shared" si="0"/>
        <v>1.3384277500000001</v>
      </c>
    </row>
    <row r="9" spans="1:7" ht="12.75">
      <c r="A9" s="15">
        <v>6</v>
      </c>
      <c r="B9" s="1" t="s">
        <v>84</v>
      </c>
      <c r="C9" s="4">
        <v>1351</v>
      </c>
      <c r="D9" s="2"/>
      <c r="E9" s="11">
        <v>50000</v>
      </c>
      <c r="F9" s="45">
        <v>86172.9</v>
      </c>
      <c r="G9" s="46">
        <f t="shared" si="0"/>
        <v>1.723458</v>
      </c>
    </row>
    <row r="10" spans="1:7" ht="12.75">
      <c r="A10" s="15">
        <v>7</v>
      </c>
      <c r="B10" s="1" t="s">
        <v>8</v>
      </c>
      <c r="C10" s="4">
        <v>1361</v>
      </c>
      <c r="D10" s="2"/>
      <c r="E10" s="11">
        <v>50000</v>
      </c>
      <c r="F10" s="45">
        <v>32080</v>
      </c>
      <c r="G10" s="46">
        <f t="shared" si="0"/>
        <v>0.6416</v>
      </c>
    </row>
    <row r="11" spans="1:7" ht="12.75">
      <c r="A11" s="15">
        <v>8</v>
      </c>
      <c r="B11" s="1" t="s">
        <v>9</v>
      </c>
      <c r="C11" s="4">
        <v>1341</v>
      </c>
      <c r="D11" s="2"/>
      <c r="E11" s="11">
        <v>30000</v>
      </c>
      <c r="F11" s="45">
        <v>38043</v>
      </c>
      <c r="G11" s="46">
        <f aca="true" t="shared" si="1" ref="G11:G19">F11/E11</f>
        <v>1.2681</v>
      </c>
    </row>
    <row r="12" spans="1:7" ht="12.75">
      <c r="A12" s="15">
        <v>9</v>
      </c>
      <c r="B12" s="1" t="s">
        <v>10</v>
      </c>
      <c r="C12" s="4">
        <v>1343</v>
      </c>
      <c r="D12" s="2"/>
      <c r="E12" s="11">
        <v>50000</v>
      </c>
      <c r="F12" s="45">
        <v>80750</v>
      </c>
      <c r="G12" s="46">
        <f t="shared" si="1"/>
        <v>1.615</v>
      </c>
    </row>
    <row r="13" spans="1:7" ht="12.75">
      <c r="A13" s="15">
        <v>10</v>
      </c>
      <c r="B13" s="1" t="s">
        <v>11</v>
      </c>
      <c r="C13" s="4">
        <v>1344</v>
      </c>
      <c r="D13" s="2"/>
      <c r="E13" s="11">
        <v>30000</v>
      </c>
      <c r="F13" s="45">
        <v>60321</v>
      </c>
      <c r="G13" s="46">
        <f t="shared" si="1"/>
        <v>2.0107</v>
      </c>
    </row>
    <row r="14" spans="1:7" ht="12.75">
      <c r="A14" s="15">
        <v>11</v>
      </c>
      <c r="B14" s="1" t="s">
        <v>12</v>
      </c>
      <c r="C14" s="4">
        <v>1340</v>
      </c>
      <c r="D14" s="2"/>
      <c r="E14" s="11">
        <v>700000</v>
      </c>
      <c r="F14" s="45">
        <v>718592</v>
      </c>
      <c r="G14" s="46">
        <f t="shared" si="1"/>
        <v>1.02656</v>
      </c>
    </row>
    <row r="15" spans="1:7" ht="12.75">
      <c r="A15" s="15">
        <v>12</v>
      </c>
      <c r="B15" s="1" t="s">
        <v>13</v>
      </c>
      <c r="C15" s="4">
        <v>1511</v>
      </c>
      <c r="D15" s="2"/>
      <c r="E15" s="11">
        <v>1300000</v>
      </c>
      <c r="F15" s="45">
        <v>1362134.62</v>
      </c>
      <c r="G15" s="46">
        <f t="shared" si="1"/>
        <v>1.0477958615384617</v>
      </c>
    </row>
    <row r="16" spans="1:7" ht="12.75">
      <c r="A16" s="15">
        <v>13</v>
      </c>
      <c r="B16" s="1" t="s">
        <v>55</v>
      </c>
      <c r="C16" s="4">
        <v>2460</v>
      </c>
      <c r="D16" s="2"/>
      <c r="E16" s="11">
        <v>60000</v>
      </c>
      <c r="F16" s="45">
        <v>60000</v>
      </c>
      <c r="G16" s="46">
        <f t="shared" si="1"/>
        <v>1</v>
      </c>
    </row>
    <row r="17" spans="1:7" ht="12.75">
      <c r="A17" s="15">
        <v>14</v>
      </c>
      <c r="B17" s="1" t="s">
        <v>54</v>
      </c>
      <c r="C17" s="20">
        <v>36112141</v>
      </c>
      <c r="D17" s="2"/>
      <c r="E17" s="11">
        <v>5000</v>
      </c>
      <c r="F17" s="45">
        <v>4837.2</v>
      </c>
      <c r="G17" s="46">
        <f t="shared" si="1"/>
        <v>0.96744</v>
      </c>
    </row>
    <row r="18" spans="1:7" ht="12.75">
      <c r="A18" s="15">
        <v>15</v>
      </c>
      <c r="B18" s="1" t="s">
        <v>14</v>
      </c>
      <c r="C18" s="4">
        <v>4112</v>
      </c>
      <c r="D18" s="2"/>
      <c r="E18" s="11">
        <v>520400</v>
      </c>
      <c r="F18" s="45">
        <v>520400</v>
      </c>
      <c r="G18" s="46">
        <f t="shared" si="1"/>
        <v>1</v>
      </c>
    </row>
    <row r="19" spans="1:7" ht="12.75">
      <c r="A19" s="15">
        <v>16</v>
      </c>
      <c r="B19" s="1" t="s">
        <v>15</v>
      </c>
      <c r="C19" s="4">
        <v>4121</v>
      </c>
      <c r="D19" s="2"/>
      <c r="E19" s="11">
        <v>1120000</v>
      </c>
      <c r="F19" s="45">
        <v>1123272.41</v>
      </c>
      <c r="G19" s="46">
        <f t="shared" si="1"/>
        <v>1.002921794642857</v>
      </c>
    </row>
    <row r="20" spans="1:7" ht="12.75">
      <c r="A20" s="15">
        <v>17</v>
      </c>
      <c r="B20" s="1" t="s">
        <v>71</v>
      </c>
      <c r="C20" s="22" t="s">
        <v>85</v>
      </c>
      <c r="D20" s="2"/>
      <c r="E20" s="11">
        <v>1500000</v>
      </c>
      <c r="F20" s="45">
        <v>1082685</v>
      </c>
      <c r="G20" s="46">
        <f aca="true" t="shared" si="2" ref="G20:G27">F20/E20</f>
        <v>0.72179</v>
      </c>
    </row>
    <row r="21" spans="1:7" ht="12.75">
      <c r="A21" s="15">
        <v>18</v>
      </c>
      <c r="B21" s="1" t="s">
        <v>72</v>
      </c>
      <c r="C21" s="20">
        <v>10312111</v>
      </c>
      <c r="D21" s="2"/>
      <c r="E21" s="11">
        <v>100000</v>
      </c>
      <c r="F21" s="45">
        <v>123675</v>
      </c>
      <c r="G21" s="46">
        <f t="shared" si="2"/>
        <v>1.23675</v>
      </c>
    </row>
    <row r="22" spans="1:7" ht="12.75">
      <c r="A22" s="15">
        <v>19</v>
      </c>
      <c r="B22" s="1" t="s">
        <v>74</v>
      </c>
      <c r="C22" s="20">
        <v>23102111</v>
      </c>
      <c r="D22" s="2"/>
      <c r="E22" s="11">
        <v>980000</v>
      </c>
      <c r="F22" s="39">
        <v>1217516.79</v>
      </c>
      <c r="G22" s="46">
        <f t="shared" si="2"/>
        <v>1.2423640714285715</v>
      </c>
    </row>
    <row r="23" spans="1:7" ht="12.75">
      <c r="A23" s="15">
        <v>20</v>
      </c>
      <c r="B23" s="1" t="s">
        <v>73</v>
      </c>
      <c r="C23" s="20">
        <v>23212111</v>
      </c>
      <c r="D23" s="2"/>
      <c r="E23" s="11">
        <v>1080000</v>
      </c>
      <c r="F23" s="39">
        <v>1101852.21</v>
      </c>
      <c r="G23" s="46">
        <f t="shared" si="2"/>
        <v>1.0202335277777776</v>
      </c>
    </row>
    <row r="24" spans="1:7" ht="12.75">
      <c r="A24" s="15">
        <v>21</v>
      </c>
      <c r="B24" s="1" t="s">
        <v>16</v>
      </c>
      <c r="C24" s="20">
        <v>33142111</v>
      </c>
      <c r="D24" s="2"/>
      <c r="E24" s="11">
        <v>2000</v>
      </c>
      <c r="F24" s="39">
        <v>3775</v>
      </c>
      <c r="G24" s="46">
        <f t="shared" si="2"/>
        <v>1.8875</v>
      </c>
    </row>
    <row r="25" spans="1:7" ht="12.75">
      <c r="A25" s="15">
        <v>22</v>
      </c>
      <c r="B25" s="1" t="s">
        <v>17</v>
      </c>
      <c r="C25" s="4" t="s">
        <v>66</v>
      </c>
      <c r="D25" s="2"/>
      <c r="E25" s="11">
        <v>100000</v>
      </c>
      <c r="F25" s="39">
        <v>136410</v>
      </c>
      <c r="G25" s="46">
        <f t="shared" si="2"/>
        <v>1.3641</v>
      </c>
    </row>
    <row r="26" spans="1:7" ht="12.75">
      <c r="A26" s="15">
        <v>23</v>
      </c>
      <c r="B26" s="1" t="s">
        <v>18</v>
      </c>
      <c r="C26" s="22">
        <v>33192111</v>
      </c>
      <c r="D26" s="2"/>
      <c r="E26" s="11">
        <v>105000</v>
      </c>
      <c r="F26" s="39">
        <v>132400</v>
      </c>
      <c r="G26" s="46">
        <f t="shared" si="2"/>
        <v>1.260952380952381</v>
      </c>
    </row>
    <row r="27" spans="1:7" ht="12.75">
      <c r="A27" s="15">
        <v>24</v>
      </c>
      <c r="B27" s="1" t="s">
        <v>61</v>
      </c>
      <c r="C27" s="20">
        <v>36392133</v>
      </c>
      <c r="D27" s="2"/>
      <c r="E27" s="11">
        <v>54000</v>
      </c>
      <c r="F27" s="39">
        <v>77078.5</v>
      </c>
      <c r="G27" s="46">
        <f t="shared" si="2"/>
        <v>1.4273796296296297</v>
      </c>
    </row>
    <row r="28" spans="1:7" ht="12.75">
      <c r="A28" s="15">
        <v>25</v>
      </c>
      <c r="B28" s="1" t="s">
        <v>81</v>
      </c>
      <c r="C28" s="20">
        <v>33492111</v>
      </c>
      <c r="D28" s="2"/>
      <c r="E28" s="11">
        <v>5000</v>
      </c>
      <c r="F28" s="39">
        <v>4456</v>
      </c>
      <c r="G28" s="46">
        <f aca="true" t="shared" si="3" ref="G28:G44">F28/E28</f>
        <v>0.8912</v>
      </c>
    </row>
    <row r="29" spans="1:7" ht="12.75">
      <c r="A29" s="15">
        <v>26</v>
      </c>
      <c r="B29" s="1" t="s">
        <v>19</v>
      </c>
      <c r="C29" s="20">
        <v>35112132</v>
      </c>
      <c r="D29" s="2"/>
      <c r="E29" s="11">
        <v>100000</v>
      </c>
      <c r="F29" s="39">
        <v>115042.6</v>
      </c>
      <c r="G29" s="46">
        <f t="shared" si="3"/>
        <v>1.150426</v>
      </c>
    </row>
    <row r="30" spans="1:10" ht="12.75">
      <c r="A30" s="15">
        <v>27</v>
      </c>
      <c r="B30" s="1" t="s">
        <v>20</v>
      </c>
      <c r="C30" s="4" t="s">
        <v>67</v>
      </c>
      <c r="D30" s="2"/>
      <c r="E30" s="11">
        <v>1600000</v>
      </c>
      <c r="F30" s="39">
        <v>1860956</v>
      </c>
      <c r="G30" s="46">
        <f t="shared" si="3"/>
        <v>1.1630975</v>
      </c>
      <c r="J30" s="12"/>
    </row>
    <row r="31" spans="1:10" ht="12.75">
      <c r="A31" s="15">
        <v>28</v>
      </c>
      <c r="B31" s="1" t="s">
        <v>64</v>
      </c>
      <c r="C31" s="20">
        <v>36322139</v>
      </c>
      <c r="D31" s="2"/>
      <c r="E31" s="11">
        <v>10000</v>
      </c>
      <c r="F31" s="39">
        <v>5670</v>
      </c>
      <c r="G31" s="46">
        <f t="shared" si="3"/>
        <v>0.567</v>
      </c>
      <c r="J31" s="12"/>
    </row>
    <row r="32" spans="1:7" ht="12.75">
      <c r="A32" s="15">
        <v>29</v>
      </c>
      <c r="B32" s="1" t="s">
        <v>21</v>
      </c>
      <c r="C32" s="20">
        <v>36322111</v>
      </c>
      <c r="D32" s="2"/>
      <c r="E32" s="11">
        <v>5000</v>
      </c>
      <c r="F32" s="39">
        <v>16600</v>
      </c>
      <c r="G32" s="46">
        <f t="shared" si="3"/>
        <v>3.32</v>
      </c>
    </row>
    <row r="33" spans="1:7" ht="12.75">
      <c r="A33" s="15">
        <v>30</v>
      </c>
      <c r="B33" s="78" t="s">
        <v>22</v>
      </c>
      <c r="C33" s="20">
        <v>36392132</v>
      </c>
      <c r="D33" s="2"/>
      <c r="E33" s="11">
        <v>80000</v>
      </c>
      <c r="F33" s="39">
        <v>119521</v>
      </c>
      <c r="G33" s="46">
        <f t="shared" si="3"/>
        <v>1.4940125</v>
      </c>
    </row>
    <row r="34" spans="1:7" ht="12.75">
      <c r="A34" s="15">
        <v>31</v>
      </c>
      <c r="B34" s="1" t="s">
        <v>23</v>
      </c>
      <c r="C34" s="20">
        <v>37222111</v>
      </c>
      <c r="D34" s="2"/>
      <c r="E34" s="11">
        <v>150000</v>
      </c>
      <c r="F34" s="39">
        <v>168695</v>
      </c>
      <c r="G34" s="46">
        <f t="shared" si="3"/>
        <v>1.1246333333333334</v>
      </c>
    </row>
    <row r="35" spans="1:7" ht="12.75">
      <c r="A35" s="15">
        <v>32</v>
      </c>
      <c r="B35" s="1" t="s">
        <v>56</v>
      </c>
      <c r="C35" s="20">
        <v>37252324</v>
      </c>
      <c r="D35" s="2"/>
      <c r="E35" s="11">
        <v>5000</v>
      </c>
      <c r="F35" s="39">
        <v>1686</v>
      </c>
      <c r="G35" s="46">
        <f t="shared" si="3"/>
        <v>0.3372</v>
      </c>
    </row>
    <row r="36" spans="1:7" ht="12.75">
      <c r="A36" s="15">
        <v>33</v>
      </c>
      <c r="B36" s="1" t="s">
        <v>75</v>
      </c>
      <c r="C36" s="20">
        <v>37252324</v>
      </c>
      <c r="D36" s="2"/>
      <c r="E36" s="11">
        <v>250000</v>
      </c>
      <c r="F36" s="39">
        <v>317811</v>
      </c>
      <c r="G36" s="46">
        <f t="shared" si="3"/>
        <v>1.271244</v>
      </c>
    </row>
    <row r="37" spans="1:7" ht="12.75">
      <c r="A37" s="15">
        <v>34</v>
      </c>
      <c r="B37" s="1" t="s">
        <v>24</v>
      </c>
      <c r="C37" s="20">
        <v>43512132</v>
      </c>
      <c r="D37" s="2"/>
      <c r="E37" s="11">
        <v>250000</v>
      </c>
      <c r="F37" s="39">
        <v>280483</v>
      </c>
      <c r="G37" s="46">
        <f t="shared" si="3"/>
        <v>1.121932</v>
      </c>
    </row>
    <row r="38" spans="1:7" ht="12.75">
      <c r="A38" s="15">
        <v>35</v>
      </c>
      <c r="B38" s="1" t="s">
        <v>25</v>
      </c>
      <c r="C38" s="20">
        <v>36132132</v>
      </c>
      <c r="D38" s="2"/>
      <c r="E38" s="11">
        <v>80000</v>
      </c>
      <c r="F38" s="39">
        <v>114010.5</v>
      </c>
      <c r="G38" s="46">
        <f t="shared" si="3"/>
        <v>1.42513125</v>
      </c>
    </row>
    <row r="39" spans="1:7" ht="12.75">
      <c r="A39" s="15">
        <v>36</v>
      </c>
      <c r="B39" s="1" t="s">
        <v>26</v>
      </c>
      <c r="C39" s="20">
        <v>61712111</v>
      </c>
      <c r="D39" s="2"/>
      <c r="E39" s="11">
        <v>44556</v>
      </c>
      <c r="F39" s="39">
        <v>43150</v>
      </c>
      <c r="G39" s="46">
        <f t="shared" si="3"/>
        <v>0.9684442050453362</v>
      </c>
    </row>
    <row r="40" spans="1:7" ht="12.75">
      <c r="A40" s="15">
        <v>37</v>
      </c>
      <c r="B40" s="1" t="s">
        <v>60</v>
      </c>
      <c r="C40" s="20">
        <v>36392131</v>
      </c>
      <c r="D40" s="2"/>
      <c r="E40" s="11">
        <v>117000</v>
      </c>
      <c r="F40" s="39">
        <v>149593</v>
      </c>
      <c r="G40" s="46">
        <f t="shared" si="3"/>
        <v>1.2785726495726495</v>
      </c>
    </row>
    <row r="41" spans="1:7" ht="12.75">
      <c r="A41" s="15">
        <v>38</v>
      </c>
      <c r="B41" s="1" t="s">
        <v>27</v>
      </c>
      <c r="C41" s="20">
        <v>63102141</v>
      </c>
      <c r="D41" s="2"/>
      <c r="E41" s="11">
        <v>80000</v>
      </c>
      <c r="F41" s="39">
        <v>121564.08</v>
      </c>
      <c r="G41" s="46">
        <f t="shared" si="3"/>
        <v>1.519551</v>
      </c>
    </row>
    <row r="42" spans="1:7" ht="12.75">
      <c r="A42" s="15">
        <v>39</v>
      </c>
      <c r="B42" s="78" t="s">
        <v>121</v>
      </c>
      <c r="C42" s="20">
        <v>36392111</v>
      </c>
      <c r="D42" s="2"/>
      <c r="E42" s="11">
        <v>10000</v>
      </c>
      <c r="F42" s="39">
        <v>15902.5</v>
      </c>
      <c r="G42" s="46">
        <f t="shared" si="3"/>
        <v>1.59025</v>
      </c>
    </row>
    <row r="43" spans="1:7" ht="12.75">
      <c r="A43" s="15">
        <v>40</v>
      </c>
      <c r="B43" s="1" t="s">
        <v>28</v>
      </c>
      <c r="C43" s="20">
        <v>22192111</v>
      </c>
      <c r="D43" s="2"/>
      <c r="E43" s="11">
        <v>150000</v>
      </c>
      <c r="F43" s="39">
        <v>197876</v>
      </c>
      <c r="G43" s="46">
        <f t="shared" si="3"/>
        <v>1.3191733333333333</v>
      </c>
    </row>
    <row r="44" spans="1:7" ht="12.75">
      <c r="A44" s="15">
        <v>41</v>
      </c>
      <c r="B44" s="1" t="s">
        <v>76</v>
      </c>
      <c r="C44" s="21" t="s">
        <v>68</v>
      </c>
      <c r="D44" s="2"/>
      <c r="E44" s="11">
        <v>1150000</v>
      </c>
      <c r="F44" s="39">
        <v>941847.48</v>
      </c>
      <c r="G44" s="46">
        <f t="shared" si="3"/>
        <v>0.8189978086956522</v>
      </c>
    </row>
    <row r="45" spans="1:7" ht="12.75">
      <c r="A45" s="26">
        <v>42</v>
      </c>
      <c r="B45" s="1" t="s">
        <v>1</v>
      </c>
      <c r="C45" s="20">
        <v>21412112</v>
      </c>
      <c r="D45" s="2"/>
      <c r="E45" s="11">
        <v>10000</v>
      </c>
      <c r="F45" s="39">
        <v>14737</v>
      </c>
      <c r="G45" s="46">
        <f aca="true" t="shared" si="4" ref="G45:G52">F45/E45</f>
        <v>1.4737</v>
      </c>
    </row>
    <row r="46" spans="1:7" ht="12.75">
      <c r="A46" s="26">
        <v>43</v>
      </c>
      <c r="B46" s="1" t="s">
        <v>92</v>
      </c>
      <c r="C46" s="20" t="s">
        <v>93</v>
      </c>
      <c r="D46" s="2"/>
      <c r="E46" s="11">
        <v>80800</v>
      </c>
      <c r="F46" s="39">
        <v>80800.08</v>
      </c>
      <c r="G46" s="46">
        <f t="shared" si="4"/>
        <v>1.00000099009901</v>
      </c>
    </row>
    <row r="47" spans="1:9" ht="12.75">
      <c r="A47" s="26">
        <v>44</v>
      </c>
      <c r="B47" s="1" t="s">
        <v>139</v>
      </c>
      <c r="C47" s="20"/>
      <c r="D47" s="2"/>
      <c r="E47" s="11">
        <v>126000</v>
      </c>
      <c r="F47" s="39">
        <v>126000</v>
      </c>
      <c r="G47" s="46">
        <f t="shared" si="4"/>
        <v>1</v>
      </c>
      <c r="I47" s="12"/>
    </row>
    <row r="48" spans="1:7" ht="12.75">
      <c r="A48" s="26">
        <v>45</v>
      </c>
      <c r="B48" s="1" t="s">
        <v>95</v>
      </c>
      <c r="C48" s="20">
        <v>4116</v>
      </c>
      <c r="D48" s="2"/>
      <c r="E48" s="11">
        <v>276473</v>
      </c>
      <c r="F48" s="39">
        <v>294473</v>
      </c>
      <c r="G48" s="46">
        <f t="shared" si="4"/>
        <v>1.0651058150343795</v>
      </c>
    </row>
    <row r="49" spans="1:7" ht="12.75">
      <c r="A49" s="16">
        <v>46</v>
      </c>
      <c r="B49" s="50" t="s">
        <v>110</v>
      </c>
      <c r="C49" s="64">
        <v>21432329</v>
      </c>
      <c r="D49" s="17"/>
      <c r="E49" s="18">
        <v>25000</v>
      </c>
      <c r="F49" s="47">
        <v>0</v>
      </c>
      <c r="G49" s="48">
        <f t="shared" si="4"/>
        <v>0</v>
      </c>
    </row>
    <row r="50" spans="1:7" ht="12.75">
      <c r="A50" s="16">
        <v>47</v>
      </c>
      <c r="B50" s="50" t="s">
        <v>111</v>
      </c>
      <c r="C50" s="64" t="s">
        <v>112</v>
      </c>
      <c r="D50" s="17"/>
      <c r="E50" s="18">
        <v>273444</v>
      </c>
      <c r="F50" s="47">
        <v>273444</v>
      </c>
      <c r="G50" s="46">
        <f t="shared" si="4"/>
        <v>1</v>
      </c>
    </row>
    <row r="51" spans="1:7" ht="12.75">
      <c r="A51" s="16">
        <v>48</v>
      </c>
      <c r="B51" s="50" t="s">
        <v>117</v>
      </c>
      <c r="C51" s="64" t="s">
        <v>130</v>
      </c>
      <c r="D51" s="17"/>
      <c r="E51" s="18">
        <v>10000</v>
      </c>
      <c r="F51" s="47">
        <v>2318</v>
      </c>
      <c r="G51" s="48">
        <f t="shared" si="4"/>
        <v>0.2318</v>
      </c>
    </row>
    <row r="52" spans="1:7" ht="12.75">
      <c r="A52" s="16">
        <v>49</v>
      </c>
      <c r="B52" s="50" t="s">
        <v>118</v>
      </c>
      <c r="C52" s="64">
        <v>36392119</v>
      </c>
      <c r="D52" s="17"/>
      <c r="E52" s="18">
        <v>7000</v>
      </c>
      <c r="F52" s="47">
        <v>7066</v>
      </c>
      <c r="G52" s="48">
        <f t="shared" si="4"/>
        <v>1.0094285714285713</v>
      </c>
    </row>
    <row r="53" spans="1:7" ht="12.75">
      <c r="A53" s="26">
        <v>50</v>
      </c>
      <c r="B53" s="1" t="s">
        <v>96</v>
      </c>
      <c r="C53" s="21">
        <v>4134</v>
      </c>
      <c r="D53" s="2"/>
      <c r="E53" s="11"/>
      <c r="F53" s="39">
        <v>5116110</v>
      </c>
      <c r="G53" s="46"/>
    </row>
    <row r="54" spans="1:7" ht="12.75">
      <c r="A54" s="26">
        <v>51</v>
      </c>
      <c r="B54" s="1" t="s">
        <v>123</v>
      </c>
      <c r="C54" s="21">
        <v>4122</v>
      </c>
      <c r="D54" s="2"/>
      <c r="E54" s="11">
        <v>79000</v>
      </c>
      <c r="F54" s="39">
        <v>79000</v>
      </c>
      <c r="G54" s="48">
        <f aca="true" t="shared" si="5" ref="G54:G68">F54/E54</f>
        <v>1</v>
      </c>
    </row>
    <row r="55" spans="1:7" ht="12.75">
      <c r="A55" s="26">
        <v>52</v>
      </c>
      <c r="B55" s="1" t="s">
        <v>124</v>
      </c>
      <c r="C55" s="21" t="s">
        <v>122</v>
      </c>
      <c r="D55" s="2"/>
      <c r="E55" s="11">
        <v>100000</v>
      </c>
      <c r="F55" s="39">
        <v>100000</v>
      </c>
      <c r="G55" s="48">
        <f t="shared" si="5"/>
        <v>1</v>
      </c>
    </row>
    <row r="56" spans="1:7" ht="12.75">
      <c r="A56" s="26">
        <v>53</v>
      </c>
      <c r="B56" s="1" t="s">
        <v>125</v>
      </c>
      <c r="C56" s="21" t="s">
        <v>126</v>
      </c>
      <c r="D56" s="2"/>
      <c r="E56" s="11">
        <v>660062</v>
      </c>
      <c r="F56" s="39">
        <v>660061.6</v>
      </c>
      <c r="G56" s="48">
        <f t="shared" si="5"/>
        <v>0.9999993939963215</v>
      </c>
    </row>
    <row r="57" spans="1:7" ht="12.75">
      <c r="A57" s="26">
        <v>54</v>
      </c>
      <c r="B57" s="1" t="s">
        <v>127</v>
      </c>
      <c r="C57" s="21">
        <v>4122</v>
      </c>
      <c r="D57" s="2"/>
      <c r="E57" s="11">
        <v>20000</v>
      </c>
      <c r="F57" s="39">
        <v>20000</v>
      </c>
      <c r="G57" s="48">
        <f t="shared" si="5"/>
        <v>1</v>
      </c>
    </row>
    <row r="58" spans="1:7" ht="12.75">
      <c r="A58" s="26">
        <v>55</v>
      </c>
      <c r="B58" s="1" t="s">
        <v>133</v>
      </c>
      <c r="C58" s="21">
        <v>22122322</v>
      </c>
      <c r="D58" s="2"/>
      <c r="E58" s="11">
        <v>2043000</v>
      </c>
      <c r="F58" s="39">
        <v>2043259</v>
      </c>
      <c r="G58" s="46">
        <f t="shared" si="5"/>
        <v>1.000126774351444</v>
      </c>
    </row>
    <row r="59" spans="1:7" ht="12.75">
      <c r="A59" s="26">
        <v>56</v>
      </c>
      <c r="B59" s="1" t="s">
        <v>128</v>
      </c>
      <c r="C59" s="21" t="s">
        <v>129</v>
      </c>
      <c r="D59" s="2"/>
      <c r="E59" s="11">
        <v>98000</v>
      </c>
      <c r="F59" s="39">
        <v>98000</v>
      </c>
      <c r="G59" s="48">
        <f t="shared" si="5"/>
        <v>1</v>
      </c>
    </row>
    <row r="60" spans="1:7" ht="12.75">
      <c r="A60" s="26">
        <v>57</v>
      </c>
      <c r="B60" s="1" t="s">
        <v>134</v>
      </c>
      <c r="C60" s="21">
        <v>5512211</v>
      </c>
      <c r="D60" s="2"/>
      <c r="E60" s="11">
        <v>60000</v>
      </c>
      <c r="F60" s="39">
        <v>115360</v>
      </c>
      <c r="G60" s="48">
        <f t="shared" si="5"/>
        <v>1.9226666666666667</v>
      </c>
    </row>
    <row r="61" spans="1:7" ht="12.75">
      <c r="A61" s="26">
        <v>58</v>
      </c>
      <c r="B61" s="1" t="s">
        <v>138</v>
      </c>
      <c r="C61" s="21"/>
      <c r="D61" s="2"/>
      <c r="E61" s="11">
        <v>120000</v>
      </c>
      <c r="F61" s="39">
        <v>120000</v>
      </c>
      <c r="G61" s="48">
        <f t="shared" si="5"/>
        <v>1</v>
      </c>
    </row>
    <row r="62" spans="1:7" ht="12.75">
      <c r="A62" s="26">
        <v>59</v>
      </c>
      <c r="B62" s="1" t="s">
        <v>140</v>
      </c>
      <c r="C62" s="21"/>
      <c r="D62" s="2"/>
      <c r="E62" s="11">
        <v>14976</v>
      </c>
      <c r="F62" s="39">
        <v>14976</v>
      </c>
      <c r="G62" s="48">
        <f t="shared" si="5"/>
        <v>1</v>
      </c>
    </row>
    <row r="63" spans="1:7" ht="12.75">
      <c r="A63" s="26">
        <v>60</v>
      </c>
      <c r="B63" s="1" t="s">
        <v>141</v>
      </c>
      <c r="C63" s="21"/>
      <c r="D63" s="2"/>
      <c r="E63" s="11">
        <v>165500</v>
      </c>
      <c r="F63" s="39">
        <v>165500</v>
      </c>
      <c r="G63" s="48">
        <f t="shared" si="5"/>
        <v>1</v>
      </c>
    </row>
    <row r="64" spans="1:7" ht="12.75">
      <c r="A64" s="26">
        <v>61</v>
      </c>
      <c r="B64" s="1" t="s">
        <v>142</v>
      </c>
      <c r="C64" s="21"/>
      <c r="D64" s="2"/>
      <c r="E64" s="11">
        <v>36000</v>
      </c>
      <c r="F64" s="39">
        <v>36000</v>
      </c>
      <c r="G64" s="48">
        <f t="shared" si="5"/>
        <v>1</v>
      </c>
    </row>
    <row r="65" spans="1:7" ht="12.75">
      <c r="A65" s="26">
        <v>62</v>
      </c>
      <c r="B65" s="1" t="s">
        <v>136</v>
      </c>
      <c r="C65" s="21"/>
      <c r="D65" s="2"/>
      <c r="E65" s="11"/>
      <c r="F65" s="39">
        <v>306</v>
      </c>
      <c r="G65" s="48"/>
    </row>
    <row r="66" spans="1:7" ht="12.75">
      <c r="A66" s="26">
        <v>63</v>
      </c>
      <c r="B66" s="1" t="s">
        <v>137</v>
      </c>
      <c r="C66" s="21"/>
      <c r="D66" s="2"/>
      <c r="E66" s="11"/>
      <c r="F66" s="39">
        <v>32</v>
      </c>
      <c r="G66" s="48"/>
    </row>
    <row r="67" spans="1:7" ht="12.75">
      <c r="A67" s="26">
        <v>64</v>
      </c>
      <c r="B67" s="1" t="s">
        <v>135</v>
      </c>
      <c r="C67" s="21">
        <v>64092329</v>
      </c>
      <c r="D67" s="2"/>
      <c r="E67" s="11"/>
      <c r="F67" s="39">
        <v>300</v>
      </c>
      <c r="G67" s="48"/>
    </row>
    <row r="68" spans="1:7" ht="15">
      <c r="A68" s="26">
        <v>65</v>
      </c>
      <c r="B68" s="3" t="s">
        <v>29</v>
      </c>
      <c r="C68" s="4"/>
      <c r="D68" s="4"/>
      <c r="E68" s="73">
        <f>SUM(E4:E67)</f>
        <v>30855111</v>
      </c>
      <c r="F68" s="41">
        <f>SUM(F4:F67)</f>
        <v>38981140.36</v>
      </c>
      <c r="G68" s="63">
        <f t="shared" si="5"/>
        <v>1.2633608856568366</v>
      </c>
    </row>
    <row r="69" spans="1:7" ht="15">
      <c r="A69" s="29"/>
      <c r="B69" s="30"/>
      <c r="C69" s="27"/>
      <c r="D69" s="27"/>
      <c r="E69" s="31"/>
      <c r="F69" s="32"/>
      <c r="G69" s="49"/>
    </row>
    <row r="70" spans="1:7" ht="12.75">
      <c r="A70" s="29"/>
      <c r="B70" s="27"/>
      <c r="C70" s="27"/>
      <c r="D70" s="28"/>
      <c r="E70" s="32"/>
      <c r="F70" s="32"/>
      <c r="G70" s="49"/>
    </row>
    <row r="71" spans="1:7" ht="12.75">
      <c r="A71" s="29"/>
      <c r="B71" s="27" t="s">
        <v>105</v>
      </c>
      <c r="C71" s="33"/>
      <c r="D71" s="76"/>
      <c r="E71" s="77"/>
      <c r="F71" s="32"/>
      <c r="G71" s="49"/>
    </row>
    <row r="72" spans="1:7" ht="12.75">
      <c r="A72" s="29"/>
      <c r="B72" s="1" t="s">
        <v>97</v>
      </c>
      <c r="C72" s="1"/>
      <c r="D72" s="38"/>
      <c r="E72" s="39">
        <v>401038.95</v>
      </c>
      <c r="F72" s="32"/>
      <c r="G72" s="49"/>
    </row>
    <row r="73" spans="1:7" ht="12.75">
      <c r="A73" s="29"/>
      <c r="B73" s="1" t="s">
        <v>98</v>
      </c>
      <c r="C73" s="1"/>
      <c r="D73" s="38"/>
      <c r="E73" s="39">
        <v>964089.09</v>
      </c>
      <c r="F73" s="32"/>
      <c r="G73" s="49"/>
    </row>
    <row r="74" spans="1:7" ht="12.75">
      <c r="A74" s="29"/>
      <c r="B74" s="1" t="s">
        <v>99</v>
      </c>
      <c r="C74" s="1"/>
      <c r="D74" s="38"/>
      <c r="E74" s="39">
        <v>3270758.35</v>
      </c>
      <c r="F74" s="32"/>
      <c r="G74" s="49"/>
    </row>
    <row r="75" spans="1:7" ht="12.75">
      <c r="A75" s="29"/>
      <c r="B75" s="1" t="s">
        <v>101</v>
      </c>
      <c r="C75" s="1"/>
      <c r="D75" s="38"/>
      <c r="E75" s="39">
        <v>11381144.59</v>
      </c>
      <c r="F75" s="32"/>
      <c r="G75" s="49"/>
    </row>
    <row r="76" spans="1:7" ht="12.75">
      <c r="A76" s="29"/>
      <c r="B76" s="1"/>
      <c r="C76" s="1"/>
      <c r="D76" s="38"/>
      <c r="E76" s="39"/>
      <c r="F76" s="32"/>
      <c r="G76" s="49"/>
    </row>
    <row r="77" spans="1:7" ht="12.75">
      <c r="A77" s="29"/>
      <c r="B77" s="1"/>
      <c r="C77" s="1"/>
      <c r="D77" s="38"/>
      <c r="E77" s="39"/>
      <c r="F77" s="32"/>
      <c r="G77" s="49"/>
    </row>
    <row r="78" spans="1:7" ht="12.75">
      <c r="A78" s="29"/>
      <c r="B78" s="1" t="s">
        <v>70</v>
      </c>
      <c r="C78" s="1"/>
      <c r="D78" s="38"/>
      <c r="E78" s="39">
        <v>107897.87</v>
      </c>
      <c r="F78" s="32"/>
      <c r="G78" s="49"/>
    </row>
    <row r="79" spans="2:6" ht="12.75">
      <c r="B79" s="1" t="s">
        <v>100</v>
      </c>
      <c r="C79" s="1"/>
      <c r="D79" s="38"/>
      <c r="E79" s="39">
        <v>313686.52</v>
      </c>
      <c r="F79" s="33"/>
    </row>
    <row r="80" spans="2:6" ht="12.75">
      <c r="B80" s="1"/>
      <c r="C80" s="1"/>
      <c r="D80" s="38"/>
      <c r="E80" s="39"/>
      <c r="F80" s="33"/>
    </row>
    <row r="81" spans="2:6" ht="12.75">
      <c r="B81" s="4" t="s">
        <v>106</v>
      </c>
      <c r="C81" s="4"/>
      <c r="D81" s="40"/>
      <c r="E81" s="41">
        <f>SUM(E72:E80)</f>
        <v>16438615.37</v>
      </c>
      <c r="F81" s="33"/>
    </row>
    <row r="82" spans="2:6" ht="12.75">
      <c r="B82" s="4"/>
      <c r="C82" s="4"/>
      <c r="D82" s="40"/>
      <c r="E82" s="41"/>
      <c r="F82" s="33"/>
    </row>
    <row r="83" spans="2:6" ht="12.75">
      <c r="B83" s="4" t="s">
        <v>144</v>
      </c>
      <c r="C83" s="4"/>
      <c r="D83" s="40"/>
      <c r="E83" s="41">
        <v>38981140.36</v>
      </c>
      <c r="F83" s="33"/>
    </row>
    <row r="84" spans="2:6" ht="12.75">
      <c r="B84" s="4"/>
      <c r="C84" s="4"/>
      <c r="D84" s="40"/>
      <c r="E84" s="41"/>
      <c r="F84" s="33"/>
    </row>
    <row r="85" spans="2:6" ht="12.75">
      <c r="B85" s="4" t="s">
        <v>143</v>
      </c>
      <c r="C85" s="4"/>
      <c r="D85" s="40"/>
      <c r="E85" s="41">
        <v>-31242447.69</v>
      </c>
      <c r="F85" s="33"/>
    </row>
    <row r="86" spans="2:6" ht="12.75">
      <c r="B86" s="21"/>
      <c r="C86" s="4"/>
      <c r="D86" s="40"/>
      <c r="E86" s="41"/>
      <c r="F86" s="33"/>
    </row>
    <row r="87" spans="2:6" ht="12.75">
      <c r="B87" s="4"/>
      <c r="C87" s="4"/>
      <c r="D87" s="40"/>
      <c r="E87" s="41">
        <f>SUM(E81:E86)</f>
        <v>24177308.039999995</v>
      </c>
      <c r="F87" s="33"/>
    </row>
    <row r="88" spans="2:6" ht="12.75">
      <c r="B88" s="27"/>
      <c r="C88" s="27"/>
      <c r="D88" s="28"/>
      <c r="E88" s="32"/>
      <c r="F88" s="33"/>
    </row>
    <row r="89" spans="2:5" ht="12.75">
      <c r="B89" s="27" t="s">
        <v>145</v>
      </c>
      <c r="C89" s="27"/>
      <c r="D89" s="28"/>
      <c r="E89" s="32"/>
    </row>
    <row r="90" spans="2:5" ht="12.75">
      <c r="B90" s="27"/>
      <c r="C90" s="27"/>
      <c r="D90" s="28"/>
      <c r="E90" s="32"/>
    </row>
    <row r="91" spans="2:5" ht="12.75">
      <c r="B91" s="1" t="s">
        <v>97</v>
      </c>
      <c r="C91" s="41"/>
      <c r="D91" s="40"/>
      <c r="E91" s="39">
        <v>2023967.47</v>
      </c>
    </row>
    <row r="92" spans="2:6" ht="12.75">
      <c r="B92" s="1" t="s">
        <v>98</v>
      </c>
      <c r="C92" s="41"/>
      <c r="D92" s="40"/>
      <c r="E92" s="39">
        <v>1868296.11</v>
      </c>
      <c r="F92" s="33"/>
    </row>
    <row r="93" spans="2:6" ht="12.75">
      <c r="B93" s="1" t="s">
        <v>99</v>
      </c>
      <c r="C93" s="41"/>
      <c r="D93" s="40"/>
      <c r="E93" s="39">
        <v>2687671.86</v>
      </c>
      <c r="F93" s="33"/>
    </row>
    <row r="94" spans="2:6" ht="12.75">
      <c r="B94" s="1" t="s">
        <v>101</v>
      </c>
      <c r="C94" s="41"/>
      <c r="D94" s="40"/>
      <c r="E94" s="39">
        <v>14491949.99</v>
      </c>
      <c r="F94" s="33"/>
    </row>
    <row r="95" spans="2:6" ht="12.75">
      <c r="B95" s="1" t="s">
        <v>107</v>
      </c>
      <c r="C95" s="41"/>
      <c r="D95" s="40"/>
      <c r="E95" s="39">
        <v>2637563.77</v>
      </c>
      <c r="F95" s="33"/>
    </row>
    <row r="96" spans="2:6" ht="12.75">
      <c r="B96" s="1"/>
      <c r="C96" s="41"/>
      <c r="D96" s="40"/>
      <c r="E96" s="39"/>
      <c r="F96" s="33"/>
    </row>
    <row r="97" spans="2:6" ht="12.75">
      <c r="B97" s="1"/>
      <c r="C97" s="41"/>
      <c r="D97" s="40"/>
      <c r="E97" s="41"/>
      <c r="F97" s="33"/>
    </row>
    <row r="98" spans="2:6" ht="12.75">
      <c r="B98" s="21" t="s">
        <v>102</v>
      </c>
      <c r="C98" s="41"/>
      <c r="D98" s="40"/>
      <c r="E98" s="41">
        <f>SUM(E91:E97)</f>
        <v>23709449.2</v>
      </c>
      <c r="F98" s="33"/>
    </row>
    <row r="99" spans="2:6" ht="12.75">
      <c r="B99" s="21"/>
      <c r="C99" s="41"/>
      <c r="D99" s="40"/>
      <c r="E99" s="41"/>
      <c r="F99" s="33"/>
    </row>
    <row r="100" spans="2:6" ht="12.75">
      <c r="B100" s="1"/>
      <c r="C100" s="41"/>
      <c r="D100" s="40"/>
      <c r="E100" s="41"/>
      <c r="F100" s="33"/>
    </row>
    <row r="101" spans="2:6" ht="12.75">
      <c r="B101" s="1" t="s">
        <v>70</v>
      </c>
      <c r="C101" s="41"/>
      <c r="D101" s="40"/>
      <c r="E101" s="41">
        <v>89810.13</v>
      </c>
      <c r="F101" s="33"/>
    </row>
    <row r="102" spans="2:6" ht="12.75">
      <c r="B102" s="1" t="s">
        <v>100</v>
      </c>
      <c r="C102" s="41"/>
      <c r="D102" s="40"/>
      <c r="E102" s="41">
        <v>378048.71</v>
      </c>
      <c r="F102" s="33"/>
    </row>
    <row r="103" spans="2:6" ht="12.75">
      <c r="B103" s="1" t="s">
        <v>149</v>
      </c>
      <c r="C103" s="41"/>
      <c r="D103" s="40"/>
      <c r="E103" s="41"/>
      <c r="F103" s="33"/>
    </row>
    <row r="104" spans="2:6" ht="12.75">
      <c r="B104" s="1" t="s">
        <v>150</v>
      </c>
      <c r="C104" s="41"/>
      <c r="D104" s="40"/>
      <c r="E104" s="41"/>
      <c r="F104" s="33"/>
    </row>
    <row r="105" spans="2:6" ht="12.75">
      <c r="B105" s="1"/>
      <c r="C105" s="41"/>
      <c r="D105" s="40"/>
      <c r="E105" s="41"/>
      <c r="F105" s="33"/>
    </row>
    <row r="106" spans="2:6" ht="12.75">
      <c r="B106" s="1"/>
      <c r="C106" s="41"/>
      <c r="D106" s="40"/>
      <c r="E106" s="41"/>
      <c r="F106" s="33"/>
    </row>
    <row r="107" spans="2:6" ht="12.75">
      <c r="B107" s="21" t="s">
        <v>103</v>
      </c>
      <c r="C107" s="41"/>
      <c r="D107" s="40"/>
      <c r="E107" s="41">
        <f>SUM(E101:E104)</f>
        <v>467858.84</v>
      </c>
      <c r="F107" s="33"/>
    </row>
    <row r="108" spans="2:6" ht="12.75">
      <c r="B108" s="42"/>
      <c r="C108" s="41"/>
      <c r="D108" s="40"/>
      <c r="E108" s="41"/>
      <c r="F108" s="33"/>
    </row>
    <row r="109" spans="2:6" ht="12.75">
      <c r="B109" s="21" t="s">
        <v>119</v>
      </c>
      <c r="C109" s="41"/>
      <c r="D109" s="40"/>
      <c r="E109" s="41">
        <f>E98+E107</f>
        <v>24177308.04</v>
      </c>
      <c r="F109" s="33"/>
    </row>
    <row r="110" spans="2:6" ht="12.75">
      <c r="B110" s="27"/>
      <c r="C110" s="27"/>
      <c r="D110" s="28"/>
      <c r="E110" s="32"/>
      <c r="F110" s="33"/>
    </row>
    <row r="111" spans="2:6" ht="12.75">
      <c r="B111" s="27"/>
      <c r="C111" s="27"/>
      <c r="D111" s="28"/>
      <c r="E111" s="32"/>
      <c r="F111" s="33"/>
    </row>
    <row r="112" spans="2:6" ht="12.75">
      <c r="B112" s="4" t="s">
        <v>104</v>
      </c>
      <c r="C112" s="4"/>
      <c r="D112" s="40"/>
      <c r="E112" s="41">
        <v>9837428.58</v>
      </c>
      <c r="F112" s="33"/>
    </row>
    <row r="113" spans="2:6" ht="12.75">
      <c r="B113" s="27"/>
      <c r="C113" s="27"/>
      <c r="D113" s="28"/>
      <c r="E113" s="32"/>
      <c r="F113" s="33"/>
    </row>
    <row r="114" spans="2:6" ht="12.75">
      <c r="B114" s="27"/>
      <c r="C114" s="27"/>
      <c r="D114" s="28"/>
      <c r="E114" s="32"/>
      <c r="F114" s="33"/>
    </row>
    <row r="115" spans="2:6" ht="12.75">
      <c r="B115" s="27"/>
      <c r="C115" s="27"/>
      <c r="D115" s="28"/>
      <c r="E115" s="32"/>
      <c r="F115" s="33"/>
    </row>
    <row r="116" spans="2:6" ht="12.75">
      <c r="B116" s="27"/>
      <c r="C116" s="27"/>
      <c r="D116" s="28"/>
      <c r="E116" s="32"/>
      <c r="F116" s="33"/>
    </row>
    <row r="117" spans="2:6" ht="12.75">
      <c r="B117" s="27"/>
      <c r="C117" s="27"/>
      <c r="D117" s="28"/>
      <c r="E117" s="32"/>
      <c r="F117" s="33"/>
    </row>
    <row r="118" spans="2:6" ht="12.75">
      <c r="B118" s="33"/>
      <c r="C118" s="32"/>
      <c r="D118" s="28"/>
      <c r="E118" s="32"/>
      <c r="F118" s="33"/>
    </row>
    <row r="119" spans="2:6" ht="12.75">
      <c r="B119" s="33"/>
      <c r="C119" s="32"/>
      <c r="D119" s="28"/>
      <c r="E119" s="32"/>
      <c r="F119" s="33"/>
    </row>
    <row r="120" spans="2:6" ht="12.75">
      <c r="B120" s="33"/>
      <c r="C120" s="32"/>
      <c r="D120" s="28"/>
      <c r="E120" s="32"/>
      <c r="F120" s="33"/>
    </row>
    <row r="121" spans="2:6" ht="12.75">
      <c r="B121" s="33"/>
      <c r="C121" s="32"/>
      <c r="D121" s="28"/>
      <c r="E121" s="32"/>
      <c r="F121" s="33"/>
    </row>
    <row r="122" spans="2:6" ht="12.75">
      <c r="B122" s="33"/>
      <c r="C122" s="32"/>
      <c r="D122" s="28"/>
      <c r="E122" s="32"/>
      <c r="F122" s="33"/>
    </row>
    <row r="123" spans="2:6" ht="12.75">
      <c r="B123" s="33"/>
      <c r="C123" s="32"/>
      <c r="D123" s="28"/>
      <c r="E123" s="32"/>
      <c r="F123" s="33"/>
    </row>
    <row r="124" spans="2:6" ht="12.75">
      <c r="B124" s="33"/>
      <c r="C124" s="32"/>
      <c r="D124" s="28"/>
      <c r="E124" s="32"/>
      <c r="F124" s="33"/>
    </row>
    <row r="125" spans="2:6" ht="12.75">
      <c r="B125" s="33"/>
      <c r="C125" s="32"/>
      <c r="D125" s="28"/>
      <c r="E125" s="32"/>
      <c r="F125" s="33"/>
    </row>
    <row r="126" spans="2:6" ht="12.75">
      <c r="B126" s="34"/>
      <c r="C126" s="32"/>
      <c r="D126" s="28"/>
      <c r="E126" s="32"/>
      <c r="F126" s="33"/>
    </row>
    <row r="127" spans="2:6" ht="12.75">
      <c r="B127" s="33"/>
      <c r="C127" s="32"/>
      <c r="D127" s="28"/>
      <c r="E127" s="32"/>
      <c r="F127" s="33"/>
    </row>
    <row r="128" spans="2:6" ht="12.75">
      <c r="B128" s="33"/>
      <c r="C128" s="32"/>
      <c r="D128" s="28"/>
      <c r="E128" s="32"/>
      <c r="F128" s="33"/>
    </row>
    <row r="129" spans="2:6" ht="12.75">
      <c r="B129" s="33"/>
      <c r="C129" s="32"/>
      <c r="D129" s="28"/>
      <c r="E129" s="32"/>
      <c r="F129" s="33"/>
    </row>
    <row r="130" spans="2:6" ht="12.75">
      <c r="B130" s="34"/>
      <c r="C130" s="32"/>
      <c r="D130" s="28"/>
      <c r="E130" s="32"/>
      <c r="F130" s="33"/>
    </row>
    <row r="131" spans="2:6" ht="12.75">
      <c r="B131" s="34"/>
      <c r="C131" s="32"/>
      <c r="D131" s="28"/>
      <c r="E131" s="32"/>
      <c r="F131" s="33"/>
    </row>
    <row r="132" spans="2:6" ht="12.75">
      <c r="B132" s="27"/>
      <c r="C132" s="32"/>
      <c r="D132" s="28"/>
      <c r="E132" s="32"/>
      <c r="F132" s="33"/>
    </row>
    <row r="133" spans="2:6" ht="12.75">
      <c r="B133" s="27"/>
      <c r="C133" s="27"/>
      <c r="D133" s="28"/>
      <c r="E133" s="32"/>
      <c r="F133" s="33"/>
    </row>
    <row r="134" spans="2:6" ht="12.75">
      <c r="B134" s="27"/>
      <c r="C134" s="27"/>
      <c r="D134" s="28"/>
      <c r="E134" s="32"/>
      <c r="F134" s="33"/>
    </row>
    <row r="135" spans="2:6" ht="12.75">
      <c r="B135" s="27"/>
      <c r="C135" s="27"/>
      <c r="D135" s="28"/>
      <c r="E135" s="32"/>
      <c r="F135" s="33"/>
    </row>
    <row r="136" spans="2:6" ht="12.75">
      <c r="B136" s="27"/>
      <c r="C136" s="27"/>
      <c r="D136" s="28"/>
      <c r="E136" s="32"/>
      <c r="F136" s="33"/>
    </row>
    <row r="137" spans="2:6" ht="12.75">
      <c r="B137" s="27"/>
      <c r="C137" s="27"/>
      <c r="D137" s="28"/>
      <c r="E137" s="32"/>
      <c r="F137" s="33"/>
    </row>
    <row r="138" spans="2:6" ht="12.75">
      <c r="B138" s="33"/>
      <c r="C138" s="35"/>
      <c r="D138" s="36"/>
      <c r="E138" s="37"/>
      <c r="F138" s="33"/>
    </row>
    <row r="139" spans="2:6" ht="12.75">
      <c r="B139" s="33"/>
      <c r="C139" s="35"/>
      <c r="D139" s="36"/>
      <c r="E139" s="37"/>
      <c r="F139" s="3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61">
      <selection activeCell="B72" sqref="B72"/>
    </sheetView>
  </sheetViews>
  <sheetFormatPr defaultColWidth="9.140625" defaultRowHeight="12.75"/>
  <cols>
    <col min="1" max="1" width="4.57421875" style="0" customWidth="1"/>
    <col min="2" max="2" width="39.8515625" style="43" customWidth="1"/>
    <col min="3" max="3" width="0.13671875" style="43" customWidth="1"/>
    <col min="4" max="4" width="17.00390625" style="53" customWidth="1"/>
    <col min="5" max="5" width="14.7109375" style="59" customWidth="1"/>
    <col min="6" max="6" width="9.140625" style="43" customWidth="1"/>
    <col min="7" max="7" width="5.140625" style="0" customWidth="1"/>
    <col min="8" max="8" width="13.28125" style="0" customWidth="1"/>
    <col min="9" max="9" width="19.28125" style="0" customWidth="1"/>
    <col min="10" max="10" width="14.57421875" style="0" bestFit="1" customWidth="1"/>
    <col min="11" max="11" width="14.57421875" style="0" customWidth="1"/>
    <col min="12" max="12" width="5.421875" style="0" customWidth="1"/>
    <col min="13" max="13" width="6.8515625" style="0" customWidth="1"/>
  </cols>
  <sheetData>
    <row r="1" spans="1:6" ht="15">
      <c r="A1" s="14"/>
      <c r="B1" s="3" t="s">
        <v>86</v>
      </c>
      <c r="C1" s="1"/>
      <c r="D1" s="54" t="s">
        <v>53</v>
      </c>
      <c r="E1" s="44" t="s">
        <v>109</v>
      </c>
      <c r="F1" s="4" t="s">
        <v>91</v>
      </c>
    </row>
    <row r="2" spans="1:13" ht="12.75">
      <c r="A2" s="15">
        <v>1</v>
      </c>
      <c r="B2" s="1" t="s">
        <v>31</v>
      </c>
      <c r="C2" s="1"/>
      <c r="D2" s="55">
        <v>2866349</v>
      </c>
      <c r="E2" s="60">
        <v>1956142.2</v>
      </c>
      <c r="F2" s="46">
        <f>E2/D2</f>
        <v>0.682450811118953</v>
      </c>
      <c r="H2" s="81"/>
      <c r="I2" s="82"/>
      <c r="J2" s="82"/>
      <c r="K2" s="83"/>
      <c r="L2" s="84"/>
      <c r="M2" s="82"/>
    </row>
    <row r="3" spans="1:13" ht="12.75">
      <c r="A3" s="15">
        <v>2</v>
      </c>
      <c r="B3" s="1" t="s">
        <v>32</v>
      </c>
      <c r="C3" s="1"/>
      <c r="D3" s="25">
        <v>110000</v>
      </c>
      <c r="E3" s="60">
        <v>100800</v>
      </c>
      <c r="F3" s="46">
        <f>E3/D3</f>
        <v>0.9163636363636364</v>
      </c>
      <c r="H3" s="85"/>
      <c r="I3" s="84"/>
      <c r="J3" s="84"/>
      <c r="K3" s="84"/>
      <c r="L3" s="84"/>
      <c r="M3" s="82"/>
    </row>
    <row r="4" spans="1:13" ht="12.75">
      <c r="A4" s="15">
        <v>3</v>
      </c>
      <c r="B4" s="1" t="s">
        <v>77</v>
      </c>
      <c r="C4" s="1"/>
      <c r="D4" s="55">
        <v>1280500</v>
      </c>
      <c r="E4" s="60">
        <v>1280028.91</v>
      </c>
      <c r="F4" s="46">
        <f aca="true" t="shared" si="0" ref="F4:F61">E4/D4</f>
        <v>0.9996321046466223</v>
      </c>
      <c r="H4" s="85"/>
      <c r="I4" s="84"/>
      <c r="J4" s="84"/>
      <c r="K4" s="84"/>
      <c r="L4" s="84"/>
      <c r="M4" s="84"/>
    </row>
    <row r="5" spans="1:13" ht="12.75">
      <c r="A5" s="15">
        <v>4</v>
      </c>
      <c r="B5" s="1" t="s">
        <v>72</v>
      </c>
      <c r="C5" s="1"/>
      <c r="D5" s="55">
        <v>100000</v>
      </c>
      <c r="E5" s="60">
        <v>93019</v>
      </c>
      <c r="F5" s="46">
        <f t="shared" si="0"/>
        <v>0.93019</v>
      </c>
      <c r="H5" s="85"/>
      <c r="I5" s="84"/>
      <c r="J5" s="84"/>
      <c r="K5" s="84"/>
      <c r="L5" s="84"/>
      <c r="M5" s="84"/>
    </row>
    <row r="6" spans="1:13" ht="12.75">
      <c r="A6" s="15">
        <v>5</v>
      </c>
      <c r="B6" s="1" t="s">
        <v>74</v>
      </c>
      <c r="C6" s="1"/>
      <c r="D6" s="55">
        <v>980000</v>
      </c>
      <c r="E6" s="60">
        <v>926099.79</v>
      </c>
      <c r="F6" s="46">
        <f t="shared" si="0"/>
        <v>0.9449997857142858</v>
      </c>
      <c r="H6" s="85"/>
      <c r="I6" s="84"/>
      <c r="J6" s="84"/>
      <c r="K6" s="84"/>
      <c r="L6" s="84"/>
      <c r="M6" s="84"/>
    </row>
    <row r="7" spans="1:13" ht="12.75">
      <c r="A7" s="15">
        <v>6</v>
      </c>
      <c r="B7" s="1" t="s">
        <v>78</v>
      </c>
      <c r="C7" s="1"/>
      <c r="D7" s="55">
        <v>1080000</v>
      </c>
      <c r="E7" s="60">
        <v>1077280.41</v>
      </c>
      <c r="F7" s="46">
        <f t="shared" si="0"/>
        <v>0.997481861111111</v>
      </c>
      <c r="H7" s="85"/>
      <c r="I7" s="84"/>
      <c r="J7" s="84"/>
      <c r="K7" s="84"/>
      <c r="L7" s="84"/>
      <c r="M7" s="84"/>
    </row>
    <row r="8" spans="1:13" ht="12.75">
      <c r="A8" s="15">
        <v>7</v>
      </c>
      <c r="B8" s="1" t="s">
        <v>79</v>
      </c>
      <c r="C8" s="1"/>
      <c r="D8" s="55">
        <v>150000</v>
      </c>
      <c r="E8" s="60">
        <v>124362.79</v>
      </c>
      <c r="F8" s="46">
        <f t="shared" si="0"/>
        <v>0.8290852666666666</v>
      </c>
      <c r="H8" s="85"/>
      <c r="I8" s="84"/>
      <c r="J8" s="84"/>
      <c r="K8" s="84"/>
      <c r="L8" s="84"/>
      <c r="M8" s="84"/>
    </row>
    <row r="9" spans="1:13" ht="12.75">
      <c r="A9" s="15">
        <v>8</v>
      </c>
      <c r="B9" s="1" t="s">
        <v>80</v>
      </c>
      <c r="C9" s="1"/>
      <c r="D9" s="55">
        <v>910000</v>
      </c>
      <c r="E9" s="60">
        <v>907110.01</v>
      </c>
      <c r="F9" s="46">
        <f t="shared" si="0"/>
        <v>0.9968241868131869</v>
      </c>
      <c r="H9" s="85"/>
      <c r="I9" s="84"/>
      <c r="J9" s="83"/>
      <c r="K9" s="83"/>
      <c r="L9" s="84"/>
      <c r="M9" s="84"/>
    </row>
    <row r="10" spans="1:13" ht="12.75">
      <c r="A10" s="15">
        <v>9</v>
      </c>
      <c r="B10" s="1" t="s">
        <v>33</v>
      </c>
      <c r="C10" s="1"/>
      <c r="D10" s="25">
        <v>3150000</v>
      </c>
      <c r="E10" s="60">
        <v>3150000</v>
      </c>
      <c r="F10" s="46">
        <f t="shared" si="0"/>
        <v>1</v>
      </c>
      <c r="H10" s="85"/>
      <c r="I10" s="84"/>
      <c r="J10" s="84"/>
      <c r="K10" s="84"/>
      <c r="L10" s="84"/>
      <c r="M10" s="84"/>
    </row>
    <row r="11" spans="1:13" ht="12.75">
      <c r="A11" s="15">
        <v>11</v>
      </c>
      <c r="B11" s="1" t="s">
        <v>16</v>
      </c>
      <c r="C11" s="51"/>
      <c r="D11" s="25">
        <v>35000</v>
      </c>
      <c r="E11" s="60">
        <v>34683</v>
      </c>
      <c r="F11" s="46">
        <f t="shared" si="0"/>
        <v>0.9909428571428571</v>
      </c>
      <c r="H11" s="85"/>
      <c r="I11" s="84"/>
      <c r="J11" s="84"/>
      <c r="K11" s="84"/>
      <c r="L11" s="84"/>
      <c r="M11" s="84"/>
    </row>
    <row r="12" spans="1:13" ht="12.75">
      <c r="A12" s="15">
        <v>12</v>
      </c>
      <c r="B12" s="1" t="s">
        <v>34</v>
      </c>
      <c r="C12" s="1"/>
      <c r="D12" s="25">
        <v>525000</v>
      </c>
      <c r="E12" s="60">
        <v>520908.44</v>
      </c>
      <c r="F12" s="46">
        <f t="shared" si="0"/>
        <v>0.9922065523809523</v>
      </c>
      <c r="H12" s="85"/>
      <c r="I12" s="82"/>
      <c r="J12" s="84"/>
      <c r="K12" s="84"/>
      <c r="L12" s="84"/>
      <c r="M12" s="84"/>
    </row>
    <row r="13" spans="1:13" ht="12.75">
      <c r="A13" s="15">
        <v>13</v>
      </c>
      <c r="B13" s="1" t="s">
        <v>18</v>
      </c>
      <c r="C13" s="1"/>
      <c r="D13" s="25">
        <v>300000</v>
      </c>
      <c r="E13" s="60">
        <v>299493.78</v>
      </c>
      <c r="F13" s="46">
        <f t="shared" si="0"/>
        <v>0.9983126000000001</v>
      </c>
      <c r="H13" s="85"/>
      <c r="I13" s="84"/>
      <c r="J13" s="83"/>
      <c r="K13" s="83"/>
      <c r="L13" s="84"/>
      <c r="M13" s="84"/>
    </row>
    <row r="14" spans="1:13" ht="12.75">
      <c r="A14" s="15">
        <v>14</v>
      </c>
      <c r="B14" s="1" t="s">
        <v>81</v>
      </c>
      <c r="C14" s="1"/>
      <c r="D14" s="25">
        <v>11000</v>
      </c>
      <c r="E14" s="60">
        <v>10764</v>
      </c>
      <c r="F14" s="46">
        <f t="shared" si="0"/>
        <v>0.9785454545454545</v>
      </c>
      <c r="H14" s="85"/>
      <c r="I14" s="84"/>
      <c r="J14" s="84"/>
      <c r="K14" s="84"/>
      <c r="L14" s="84"/>
      <c r="M14" s="84"/>
    </row>
    <row r="15" spans="1:13" ht="12.75">
      <c r="A15" s="15">
        <v>15</v>
      </c>
      <c r="B15" s="1" t="s">
        <v>35</v>
      </c>
      <c r="C15" s="1"/>
      <c r="D15" s="25">
        <v>15000</v>
      </c>
      <c r="E15" s="60">
        <v>8780</v>
      </c>
      <c r="F15" s="46">
        <f t="shared" si="0"/>
        <v>0.5853333333333334</v>
      </c>
      <c r="H15" s="85"/>
      <c r="I15" s="84"/>
      <c r="J15" s="84"/>
      <c r="K15" s="84"/>
      <c r="L15" s="84"/>
      <c r="M15" s="84"/>
    </row>
    <row r="16" spans="1:13" ht="12.75">
      <c r="A16" s="15">
        <v>16</v>
      </c>
      <c r="B16" s="1" t="s">
        <v>36</v>
      </c>
      <c r="C16" s="1"/>
      <c r="D16" s="25">
        <v>30000</v>
      </c>
      <c r="E16" s="60">
        <v>0</v>
      </c>
      <c r="F16" s="46"/>
      <c r="H16" s="85"/>
      <c r="I16" s="84"/>
      <c r="J16" s="84"/>
      <c r="K16" s="84"/>
      <c r="L16" s="84"/>
      <c r="M16" s="84"/>
    </row>
    <row r="17" spans="1:13" ht="12.75">
      <c r="A17" s="15">
        <v>17</v>
      </c>
      <c r="B17" s="1" t="s">
        <v>37</v>
      </c>
      <c r="C17" s="1"/>
      <c r="D17" s="25">
        <v>30000</v>
      </c>
      <c r="E17" s="60">
        <v>27655</v>
      </c>
      <c r="F17" s="46">
        <f t="shared" si="0"/>
        <v>0.9218333333333333</v>
      </c>
      <c r="H17" s="85"/>
      <c r="I17" s="84"/>
      <c r="J17" s="84"/>
      <c r="K17" s="84"/>
      <c r="L17" s="84"/>
      <c r="M17" s="84"/>
    </row>
    <row r="18" spans="1:13" ht="12.75">
      <c r="A18" s="15">
        <v>18</v>
      </c>
      <c r="B18" s="1" t="s">
        <v>19</v>
      </c>
      <c r="C18" s="1"/>
      <c r="D18" s="55">
        <v>150000</v>
      </c>
      <c r="E18" s="60">
        <v>133743.78</v>
      </c>
      <c r="F18" s="46">
        <f t="shared" si="0"/>
        <v>0.8916252</v>
      </c>
      <c r="H18" s="85"/>
      <c r="I18" s="84"/>
      <c r="J18" s="84"/>
      <c r="K18" s="84"/>
      <c r="L18" s="84"/>
      <c r="M18" s="84"/>
    </row>
    <row r="19" spans="1:13" ht="12.75">
      <c r="A19" s="15">
        <v>19</v>
      </c>
      <c r="B19" s="1" t="s">
        <v>20</v>
      </c>
      <c r="C19" s="1"/>
      <c r="D19" s="25">
        <v>499000</v>
      </c>
      <c r="E19" s="60">
        <v>436628.06</v>
      </c>
      <c r="F19" s="46">
        <f t="shared" si="0"/>
        <v>0.8750061322645291</v>
      </c>
      <c r="H19" s="85"/>
      <c r="I19" s="84"/>
      <c r="J19" s="83"/>
      <c r="K19" s="83"/>
      <c r="L19" s="84"/>
      <c r="M19" s="84"/>
    </row>
    <row r="20" spans="1:13" ht="12.75">
      <c r="A20" s="15">
        <v>20</v>
      </c>
      <c r="B20" s="1" t="s">
        <v>38</v>
      </c>
      <c r="C20" s="1"/>
      <c r="D20" s="25">
        <v>550000</v>
      </c>
      <c r="E20" s="60">
        <v>450162.3</v>
      </c>
      <c r="F20" s="46">
        <f t="shared" si="0"/>
        <v>0.8184769090909091</v>
      </c>
      <c r="H20" s="85"/>
      <c r="I20" s="84"/>
      <c r="J20" s="84"/>
      <c r="K20" s="84"/>
      <c r="L20" s="84"/>
      <c r="M20" s="84"/>
    </row>
    <row r="21" spans="1:13" ht="12.75">
      <c r="A21" s="15">
        <v>21</v>
      </c>
      <c r="B21" s="1" t="s">
        <v>39</v>
      </c>
      <c r="C21" s="1"/>
      <c r="D21" s="25">
        <v>130000</v>
      </c>
      <c r="E21" s="60">
        <v>121605.21</v>
      </c>
      <c r="F21" s="46">
        <f t="shared" si="0"/>
        <v>0.9354246923076923</v>
      </c>
      <c r="H21" s="85"/>
      <c r="I21" s="84"/>
      <c r="J21" s="84"/>
      <c r="K21" s="84"/>
      <c r="L21" s="84"/>
      <c r="M21" s="84"/>
    </row>
    <row r="22" spans="1:13" ht="12.75">
      <c r="A22" s="15">
        <v>22</v>
      </c>
      <c r="B22" s="1" t="s">
        <v>0</v>
      </c>
      <c r="C22" s="13"/>
      <c r="D22" s="25">
        <v>1100000</v>
      </c>
      <c r="E22" s="60">
        <v>1077465.5</v>
      </c>
      <c r="F22" s="46">
        <f t="shared" si="0"/>
        <v>0.9795140909090909</v>
      </c>
      <c r="H22" s="85"/>
      <c r="I22" s="84"/>
      <c r="J22" s="83"/>
      <c r="K22" s="83"/>
      <c r="L22" s="85"/>
      <c r="M22" s="84"/>
    </row>
    <row r="23" spans="1:13" ht="12.75">
      <c r="A23" s="15">
        <v>23</v>
      </c>
      <c r="B23" s="1" t="s">
        <v>40</v>
      </c>
      <c r="C23" s="1"/>
      <c r="D23" s="55">
        <v>1300000</v>
      </c>
      <c r="E23" s="60">
        <v>1270668.79</v>
      </c>
      <c r="F23" s="46">
        <f t="shared" si="0"/>
        <v>0.9774375307692308</v>
      </c>
      <c r="G23" s="80"/>
      <c r="H23" s="85"/>
      <c r="I23" s="84"/>
      <c r="J23" s="84"/>
      <c r="K23" s="84"/>
      <c r="L23" s="85"/>
      <c r="M23" s="84"/>
    </row>
    <row r="24" spans="1:13" ht="12.75">
      <c r="A24" s="15">
        <v>24</v>
      </c>
      <c r="B24" s="1" t="s">
        <v>41</v>
      </c>
      <c r="C24" s="1"/>
      <c r="D24" s="25">
        <v>450000</v>
      </c>
      <c r="E24" s="60">
        <v>421243.51</v>
      </c>
      <c r="F24" s="46">
        <f t="shared" si="0"/>
        <v>0.9360966888888889</v>
      </c>
      <c r="G24" s="80"/>
      <c r="H24" s="85"/>
      <c r="I24" s="84"/>
      <c r="J24" s="84"/>
      <c r="K24" s="84"/>
      <c r="L24" s="85"/>
      <c r="M24" s="84"/>
    </row>
    <row r="25" spans="1:13" ht="12.75">
      <c r="A25" s="15">
        <v>25</v>
      </c>
      <c r="B25" s="1" t="s">
        <v>42</v>
      </c>
      <c r="C25" s="1"/>
      <c r="D25" s="25">
        <v>1700000</v>
      </c>
      <c r="E25" s="60">
        <v>1552167.79</v>
      </c>
      <c r="F25" s="46">
        <f t="shared" si="0"/>
        <v>0.9130398764705883</v>
      </c>
      <c r="G25" s="80"/>
      <c r="H25" s="85"/>
      <c r="I25" s="84"/>
      <c r="J25" s="84"/>
      <c r="K25" s="84"/>
      <c r="L25" s="84"/>
      <c r="M25" s="84"/>
    </row>
    <row r="26" spans="1:13" ht="12.75">
      <c r="A26" s="15">
        <v>26</v>
      </c>
      <c r="B26" s="1" t="s">
        <v>43</v>
      </c>
      <c r="C26" s="1"/>
      <c r="D26" s="25">
        <v>990000</v>
      </c>
      <c r="E26" s="60">
        <v>928331</v>
      </c>
      <c r="F26" s="46">
        <f t="shared" si="0"/>
        <v>0.9377080808080808</v>
      </c>
      <c r="G26" s="80"/>
      <c r="H26" s="85"/>
      <c r="I26" s="84"/>
      <c r="J26" s="84"/>
      <c r="K26" s="84"/>
      <c r="L26" s="84"/>
      <c r="M26" s="84"/>
    </row>
    <row r="27" spans="1:13" ht="12.75">
      <c r="A27" s="15">
        <v>27</v>
      </c>
      <c r="B27" s="1" t="s">
        <v>44</v>
      </c>
      <c r="C27" s="1"/>
      <c r="D27" s="25">
        <v>2552000</v>
      </c>
      <c r="E27" s="60">
        <v>2420632.79</v>
      </c>
      <c r="F27" s="46">
        <f t="shared" si="0"/>
        <v>0.9485238205329154</v>
      </c>
      <c r="G27" s="80"/>
      <c r="H27" s="85"/>
      <c r="I27" s="84"/>
      <c r="J27" s="83"/>
      <c r="K27" s="83"/>
      <c r="L27" s="84"/>
      <c r="M27" s="84"/>
    </row>
    <row r="28" spans="1:13" ht="12.75">
      <c r="A28" s="15">
        <v>28</v>
      </c>
      <c r="B28" s="1" t="s">
        <v>58</v>
      </c>
      <c r="C28" s="1"/>
      <c r="D28" s="55">
        <v>730000</v>
      </c>
      <c r="E28" s="60">
        <v>729992.78</v>
      </c>
      <c r="F28" s="46">
        <f t="shared" si="0"/>
        <v>0.9999901095890411</v>
      </c>
      <c r="H28" s="85"/>
      <c r="I28" s="82"/>
      <c r="J28" s="84"/>
      <c r="K28" s="84"/>
      <c r="L28" s="84"/>
      <c r="M28" s="84"/>
    </row>
    <row r="29" spans="1:13" ht="12.75">
      <c r="A29" s="15">
        <v>29</v>
      </c>
      <c r="B29" s="1" t="s">
        <v>45</v>
      </c>
      <c r="C29" s="1"/>
      <c r="D29" s="25">
        <v>60000</v>
      </c>
      <c r="E29" s="60">
        <v>56045</v>
      </c>
      <c r="F29" s="46">
        <f t="shared" si="0"/>
        <v>0.9340833333333334</v>
      </c>
      <c r="G29" s="80"/>
      <c r="H29" s="85"/>
      <c r="I29" s="82"/>
      <c r="J29" s="83"/>
      <c r="K29" s="83"/>
      <c r="L29" s="84"/>
      <c r="M29" s="84"/>
    </row>
    <row r="30" spans="1:11" ht="12.75">
      <c r="A30" s="15">
        <v>30</v>
      </c>
      <c r="B30" s="1" t="s">
        <v>46</v>
      </c>
      <c r="C30" s="1"/>
      <c r="D30" s="25">
        <v>70000</v>
      </c>
      <c r="E30" s="60">
        <v>22005</v>
      </c>
      <c r="F30" s="46">
        <f t="shared" si="0"/>
        <v>0.31435714285714284</v>
      </c>
      <c r="G30" s="80"/>
      <c r="H30" s="85"/>
      <c r="I30" s="82"/>
      <c r="J30" s="84"/>
      <c r="K30" s="84"/>
    </row>
    <row r="31" spans="1:11" ht="12.75">
      <c r="A31" s="15">
        <v>31</v>
      </c>
      <c r="B31" s="1" t="s">
        <v>47</v>
      </c>
      <c r="C31" s="1"/>
      <c r="D31" s="25">
        <v>350000</v>
      </c>
      <c r="E31" s="60">
        <v>259962</v>
      </c>
      <c r="F31" s="46">
        <f t="shared" si="0"/>
        <v>0.7427485714285714</v>
      </c>
      <c r="G31" s="80"/>
      <c r="H31" s="85"/>
      <c r="I31" s="84"/>
      <c r="J31" s="84"/>
      <c r="K31" s="84"/>
    </row>
    <row r="32" spans="1:11" ht="12.75">
      <c r="A32" s="15">
        <v>32</v>
      </c>
      <c r="B32" s="1" t="s">
        <v>48</v>
      </c>
      <c r="C32" s="1"/>
      <c r="D32" s="25">
        <v>417000</v>
      </c>
      <c r="E32" s="61">
        <v>405214.62</v>
      </c>
      <c r="F32" s="46">
        <f t="shared" si="0"/>
        <v>0.9717376978417266</v>
      </c>
      <c r="G32" s="80"/>
      <c r="H32" s="85"/>
      <c r="I32" s="84"/>
      <c r="J32" s="84"/>
      <c r="K32" s="84"/>
    </row>
    <row r="33" spans="1:11" ht="12.75">
      <c r="A33" s="15">
        <v>33</v>
      </c>
      <c r="B33" s="1" t="s">
        <v>49</v>
      </c>
      <c r="C33" s="1"/>
      <c r="D33" s="25">
        <v>268000</v>
      </c>
      <c r="E33" s="61">
        <v>267122.98</v>
      </c>
      <c r="F33" s="46">
        <f t="shared" si="0"/>
        <v>0.9967275373134328</v>
      </c>
      <c r="G33" s="80"/>
      <c r="H33" s="81"/>
      <c r="I33" s="82"/>
      <c r="J33" s="84"/>
      <c r="K33" s="84"/>
    </row>
    <row r="34" spans="1:11" ht="12.75">
      <c r="A34" s="15">
        <v>34</v>
      </c>
      <c r="B34" s="1" t="s">
        <v>50</v>
      </c>
      <c r="C34" s="1"/>
      <c r="D34" s="56">
        <v>180000</v>
      </c>
      <c r="E34" s="61">
        <v>168928</v>
      </c>
      <c r="F34" s="46">
        <f t="shared" si="0"/>
        <v>0.9384888888888889</v>
      </c>
      <c r="G34" s="80"/>
      <c r="H34" s="85"/>
      <c r="I34" s="84"/>
      <c r="J34" s="84"/>
      <c r="K34" s="84"/>
    </row>
    <row r="35" spans="1:11" ht="12.75">
      <c r="A35" s="15">
        <v>35</v>
      </c>
      <c r="B35" s="52" t="s">
        <v>51</v>
      </c>
      <c r="C35" s="13"/>
      <c r="D35" s="25">
        <v>100000</v>
      </c>
      <c r="E35" s="61">
        <v>44329</v>
      </c>
      <c r="F35" s="46">
        <f t="shared" si="0"/>
        <v>0.44329</v>
      </c>
      <c r="H35" s="85"/>
      <c r="I35" s="82"/>
      <c r="J35" s="84"/>
      <c r="K35" s="84"/>
    </row>
    <row r="36" spans="1:11" ht="12.75">
      <c r="A36" s="15">
        <v>36</v>
      </c>
      <c r="B36" s="1" t="s">
        <v>62</v>
      </c>
      <c r="C36" s="1"/>
      <c r="D36" s="56">
        <v>190000</v>
      </c>
      <c r="E36" s="61">
        <v>51133.2</v>
      </c>
      <c r="F36" s="46">
        <f t="shared" si="0"/>
        <v>0.2691221052631579</v>
      </c>
      <c r="G36" s="80"/>
      <c r="H36" s="81"/>
      <c r="I36" s="82"/>
      <c r="J36" s="82"/>
      <c r="K36" s="81"/>
    </row>
    <row r="37" spans="1:11" ht="12.75">
      <c r="A37" s="15">
        <v>37</v>
      </c>
      <c r="B37" s="1" t="s">
        <v>1</v>
      </c>
      <c r="C37" s="1"/>
      <c r="D37" s="57">
        <v>150000</v>
      </c>
      <c r="E37" s="61">
        <v>101752.3</v>
      </c>
      <c r="F37" s="46">
        <f t="shared" si="0"/>
        <v>0.6783486666666667</v>
      </c>
      <c r="H37" s="85"/>
      <c r="I37" s="84"/>
      <c r="J37" s="84"/>
      <c r="K37" s="84"/>
    </row>
    <row r="38" spans="1:11" ht="12.75">
      <c r="A38" s="15">
        <v>38</v>
      </c>
      <c r="B38" s="1" t="s">
        <v>30</v>
      </c>
      <c r="C38" s="1"/>
      <c r="D38" s="57">
        <v>10000</v>
      </c>
      <c r="E38" s="61">
        <v>3565</v>
      </c>
      <c r="F38" s="46">
        <f t="shared" si="0"/>
        <v>0.3565</v>
      </c>
      <c r="G38" s="80"/>
      <c r="H38" s="85"/>
      <c r="I38" s="82"/>
      <c r="J38" s="84"/>
      <c r="K38" s="84"/>
    </row>
    <row r="39" spans="1:11" ht="12.75">
      <c r="A39" s="15">
        <v>39</v>
      </c>
      <c r="B39" s="1" t="s">
        <v>69</v>
      </c>
      <c r="C39" s="1"/>
      <c r="D39" s="57">
        <v>500000</v>
      </c>
      <c r="E39" s="61">
        <v>364920</v>
      </c>
      <c r="F39" s="46">
        <f t="shared" si="0"/>
        <v>0.72984</v>
      </c>
      <c r="G39" s="80"/>
      <c r="H39" s="85"/>
      <c r="I39" s="84"/>
      <c r="J39" s="84"/>
      <c r="K39" s="84"/>
    </row>
    <row r="40" spans="1:13" ht="12.75">
      <c r="A40" s="15">
        <v>40</v>
      </c>
      <c r="B40" s="1" t="s">
        <v>88</v>
      </c>
      <c r="C40" s="1"/>
      <c r="D40" s="57">
        <v>250000</v>
      </c>
      <c r="E40" s="61">
        <v>208492.95</v>
      </c>
      <c r="F40" s="46">
        <f t="shared" si="0"/>
        <v>0.8339718</v>
      </c>
      <c r="G40" s="80"/>
      <c r="H40" s="85"/>
      <c r="I40" s="82"/>
      <c r="J40" s="82"/>
      <c r="K40" s="82"/>
      <c r="M40" s="80"/>
    </row>
    <row r="41" spans="1:13" ht="12.75">
      <c r="A41" s="15">
        <v>41</v>
      </c>
      <c r="B41" s="1" t="s">
        <v>63</v>
      </c>
      <c r="C41" s="1"/>
      <c r="D41" s="57">
        <v>2350000</v>
      </c>
      <c r="E41" s="61">
        <v>1366865.78</v>
      </c>
      <c r="F41" s="46">
        <f t="shared" si="0"/>
        <v>0.5816450127659575</v>
      </c>
      <c r="H41" s="85"/>
      <c r="I41" s="84"/>
      <c r="J41" s="84"/>
      <c r="K41" s="84"/>
      <c r="M41" s="80"/>
    </row>
    <row r="42" spans="1:11" ht="12.75">
      <c r="A42" s="15">
        <v>42</v>
      </c>
      <c r="B42" s="1" t="s">
        <v>59</v>
      </c>
      <c r="C42" s="1"/>
      <c r="D42" s="57">
        <v>150000</v>
      </c>
      <c r="E42" s="61">
        <v>0</v>
      </c>
      <c r="F42" s="46"/>
      <c r="G42" s="80"/>
      <c r="H42" s="85"/>
      <c r="I42" s="84"/>
      <c r="J42" s="84"/>
      <c r="K42" s="84"/>
    </row>
    <row r="43" spans="1:11" ht="12.75">
      <c r="A43" s="15">
        <v>43</v>
      </c>
      <c r="B43" s="1" t="s">
        <v>57</v>
      </c>
      <c r="C43" s="1"/>
      <c r="D43" s="57">
        <v>133000</v>
      </c>
      <c r="E43" s="61">
        <v>132656</v>
      </c>
      <c r="F43" s="46">
        <f t="shared" si="0"/>
        <v>0.9974135338345864</v>
      </c>
      <c r="G43" s="80"/>
      <c r="H43" s="85"/>
      <c r="I43" s="82"/>
      <c r="J43" s="84"/>
      <c r="K43" s="84"/>
    </row>
    <row r="44" spans="1:11" ht="12.75">
      <c r="A44" s="15">
        <v>44</v>
      </c>
      <c r="B44" s="52" t="s">
        <v>83</v>
      </c>
      <c r="C44" s="1"/>
      <c r="D44" s="57">
        <v>85000</v>
      </c>
      <c r="E44" s="61">
        <v>22758.08</v>
      </c>
      <c r="F44" s="46">
        <f t="shared" si="0"/>
        <v>0.26774211764705885</v>
      </c>
      <c r="G44" s="80"/>
      <c r="H44" s="85"/>
      <c r="I44" s="84"/>
      <c r="J44" s="84"/>
      <c r="K44" s="84"/>
    </row>
    <row r="45" spans="1:11" ht="12.75">
      <c r="A45" s="15">
        <v>45</v>
      </c>
      <c r="B45" s="1" t="s">
        <v>89</v>
      </c>
      <c r="C45" s="1"/>
      <c r="D45" s="57">
        <v>88300</v>
      </c>
      <c r="E45" s="61">
        <v>88217</v>
      </c>
      <c r="F45" s="46">
        <f t="shared" si="0"/>
        <v>0.9990600226500567</v>
      </c>
      <c r="G45" s="80"/>
      <c r="H45" s="85"/>
      <c r="I45" s="82"/>
      <c r="J45" s="84"/>
      <c r="K45" s="84"/>
    </row>
    <row r="46" spans="1:11" ht="12.75">
      <c r="A46" s="15">
        <v>46</v>
      </c>
      <c r="B46" s="1" t="s">
        <v>94</v>
      </c>
      <c r="C46" s="1"/>
      <c r="D46" s="57">
        <v>80800</v>
      </c>
      <c r="E46" s="61">
        <v>80800.08</v>
      </c>
      <c r="F46" s="46">
        <f t="shared" si="0"/>
        <v>1.00000099009901</v>
      </c>
      <c r="G46" s="80"/>
      <c r="H46" s="85"/>
      <c r="I46" s="84"/>
      <c r="J46" s="84"/>
      <c r="K46" s="84"/>
    </row>
    <row r="47" spans="1:11" ht="12.75">
      <c r="A47" s="15">
        <v>47</v>
      </c>
      <c r="B47" s="1" t="s">
        <v>148</v>
      </c>
      <c r="C47" s="1"/>
      <c r="D47" s="57">
        <v>126000</v>
      </c>
      <c r="E47" s="61">
        <v>66467</v>
      </c>
      <c r="F47" s="46">
        <f t="shared" si="0"/>
        <v>0.527515873015873</v>
      </c>
      <c r="G47" s="80"/>
      <c r="H47" s="85"/>
      <c r="I47" s="84"/>
      <c r="J47" s="84"/>
      <c r="K47" s="84"/>
    </row>
    <row r="48" spans="1:11" ht="12.75">
      <c r="A48" s="15">
        <v>48</v>
      </c>
      <c r="B48" s="1" t="s">
        <v>108</v>
      </c>
      <c r="C48" s="1"/>
      <c r="D48" s="57">
        <v>120000</v>
      </c>
      <c r="E48" s="61">
        <v>120000</v>
      </c>
      <c r="F48" s="46">
        <f t="shared" si="0"/>
        <v>1</v>
      </c>
      <c r="G48" s="80"/>
      <c r="H48" s="85"/>
      <c r="I48" s="84"/>
      <c r="J48" s="84"/>
      <c r="K48" s="84"/>
    </row>
    <row r="49" spans="1:11" ht="12.75">
      <c r="A49" s="15">
        <v>49</v>
      </c>
      <c r="B49" s="1" t="s">
        <v>113</v>
      </c>
      <c r="C49" s="1"/>
      <c r="D49" s="57">
        <v>137000</v>
      </c>
      <c r="E49" s="61">
        <v>136264.9</v>
      </c>
      <c r="F49" s="46">
        <f t="shared" si="0"/>
        <v>0.994634306569343</v>
      </c>
      <c r="G49" s="80"/>
      <c r="H49" s="85"/>
      <c r="I49" s="82"/>
      <c r="J49" s="84"/>
      <c r="K49" s="84"/>
    </row>
    <row r="50" spans="1:11" ht="12.75">
      <c r="A50" s="15">
        <v>50</v>
      </c>
      <c r="B50" s="1" t="s">
        <v>114</v>
      </c>
      <c r="C50" s="1"/>
      <c r="D50" s="57">
        <v>95000</v>
      </c>
      <c r="E50" s="61">
        <v>88229.9</v>
      </c>
      <c r="F50" s="46">
        <f t="shared" si="0"/>
        <v>0.9287357894736842</v>
      </c>
      <c r="H50" s="85"/>
      <c r="I50" s="84"/>
      <c r="J50" s="84"/>
      <c r="K50" s="84"/>
    </row>
    <row r="51" spans="1:11" ht="12.75">
      <c r="A51" s="15">
        <v>51</v>
      </c>
      <c r="B51" s="1" t="s">
        <v>115</v>
      </c>
      <c r="C51" s="1"/>
      <c r="D51" s="57">
        <v>60000</v>
      </c>
      <c r="E51" s="61">
        <v>53700</v>
      </c>
      <c r="F51" s="46">
        <f t="shared" si="0"/>
        <v>0.895</v>
      </c>
      <c r="G51" s="80"/>
      <c r="H51" s="85"/>
      <c r="I51" s="84"/>
      <c r="J51" s="84"/>
      <c r="K51" s="84"/>
    </row>
    <row r="52" spans="1:11" ht="12.75">
      <c r="A52" s="15">
        <v>52</v>
      </c>
      <c r="B52" s="1" t="s">
        <v>116</v>
      </c>
      <c r="C52" s="1"/>
      <c r="D52" s="57">
        <v>290000</v>
      </c>
      <c r="E52" s="61">
        <v>289368</v>
      </c>
      <c r="F52" s="46">
        <f t="shared" si="0"/>
        <v>0.9978206896551725</v>
      </c>
      <c r="G52" s="80"/>
      <c r="H52" s="85"/>
      <c r="I52" s="82"/>
      <c r="J52" s="84"/>
      <c r="K52" s="84"/>
    </row>
    <row r="53" spans="1:11" ht="12.75">
      <c r="A53" s="15">
        <v>53</v>
      </c>
      <c r="B53" s="1" t="s">
        <v>147</v>
      </c>
      <c r="C53" s="1"/>
      <c r="D53" s="57">
        <v>32100</v>
      </c>
      <c r="E53" s="61">
        <v>32033</v>
      </c>
      <c r="F53" s="46">
        <f>E53/D53</f>
        <v>0.9979127725856698</v>
      </c>
      <c r="G53" s="80"/>
      <c r="H53" s="85"/>
      <c r="I53" s="82"/>
      <c r="J53" s="82"/>
      <c r="K53" s="84"/>
    </row>
    <row r="54" spans="1:11" ht="12.75">
      <c r="A54" s="15">
        <v>54</v>
      </c>
      <c r="B54" s="1" t="s">
        <v>96</v>
      </c>
      <c r="C54" s="1"/>
      <c r="D54" s="57"/>
      <c r="E54" s="61">
        <v>5116110</v>
      </c>
      <c r="F54" s="46"/>
      <c r="G54" s="80"/>
      <c r="H54" s="85"/>
      <c r="I54" s="84"/>
      <c r="J54" s="84"/>
      <c r="K54" s="84"/>
    </row>
    <row r="55" spans="1:11" ht="12.75">
      <c r="A55" s="15">
        <v>55</v>
      </c>
      <c r="B55" s="1" t="s">
        <v>131</v>
      </c>
      <c r="C55" s="1"/>
      <c r="D55" s="57">
        <v>100000</v>
      </c>
      <c r="E55" s="61">
        <v>100000</v>
      </c>
      <c r="F55" s="46">
        <f t="shared" si="0"/>
        <v>1</v>
      </c>
      <c r="G55" s="80"/>
      <c r="H55" s="85"/>
      <c r="I55" s="84"/>
      <c r="J55" s="83"/>
      <c r="K55" s="83"/>
    </row>
    <row r="56" spans="1:11" ht="12.75">
      <c r="A56" s="15">
        <v>56</v>
      </c>
      <c r="B56" s="1" t="s">
        <v>132</v>
      </c>
      <c r="C56" s="1"/>
      <c r="D56" s="57">
        <v>660062</v>
      </c>
      <c r="E56" s="61">
        <v>660061.6</v>
      </c>
      <c r="F56" s="46">
        <f t="shared" si="0"/>
        <v>0.9999993939963215</v>
      </c>
      <c r="G56" s="80"/>
      <c r="H56" s="85"/>
      <c r="I56" s="84"/>
      <c r="J56" s="84"/>
      <c r="K56" s="84"/>
    </row>
    <row r="57" spans="1:11" ht="15">
      <c r="A57" s="15">
        <v>57</v>
      </c>
      <c r="B57" s="3" t="s">
        <v>52</v>
      </c>
      <c r="C57" s="3"/>
      <c r="D57" s="58">
        <f>SUM(D2:D56)</f>
        <v>28776111</v>
      </c>
      <c r="E57" s="62">
        <f>SUM(E2:E56)</f>
        <v>30366770.229999997</v>
      </c>
      <c r="F57" s="63">
        <f t="shared" si="0"/>
        <v>1.0552770744455355</v>
      </c>
      <c r="H57" s="85"/>
      <c r="I57" s="84"/>
      <c r="J57" s="84"/>
      <c r="K57" s="84"/>
    </row>
    <row r="58" spans="1:11" ht="15.75" thickBot="1">
      <c r="A58" s="15">
        <v>58</v>
      </c>
      <c r="B58" s="23" t="s">
        <v>120</v>
      </c>
      <c r="C58" s="3"/>
      <c r="D58" s="58">
        <v>876000</v>
      </c>
      <c r="E58" s="62">
        <v>875677.46</v>
      </c>
      <c r="F58" s="63">
        <f t="shared" si="0"/>
        <v>0.999631803652968</v>
      </c>
      <c r="H58" s="85"/>
      <c r="I58" s="82"/>
      <c r="J58" s="84"/>
      <c r="K58" s="84"/>
    </row>
    <row r="59" spans="1:11" ht="15.75" thickBot="1">
      <c r="A59" s="15">
        <v>59</v>
      </c>
      <c r="B59" s="19" t="s">
        <v>82</v>
      </c>
      <c r="C59" s="66"/>
      <c r="D59" s="67">
        <f>SUM(D57:D58)</f>
        <v>29652111</v>
      </c>
      <c r="E59" s="68">
        <f>SUM(E57:E58)</f>
        <v>31242447.689999998</v>
      </c>
      <c r="F59" s="69">
        <f t="shared" si="0"/>
        <v>1.0536331693214016</v>
      </c>
      <c r="H59" s="85"/>
      <c r="I59" s="84"/>
      <c r="J59" s="84"/>
      <c r="K59" s="84"/>
    </row>
    <row r="60" spans="1:8" ht="15.75" thickBot="1">
      <c r="A60" s="15">
        <v>60</v>
      </c>
      <c r="B60" s="65" t="s">
        <v>146</v>
      </c>
      <c r="C60" s="66"/>
      <c r="D60" s="73"/>
      <c r="E60" s="62"/>
      <c r="F60" s="46"/>
      <c r="H60" s="79"/>
    </row>
    <row r="61" spans="1:8" ht="13.5" thickBot="1">
      <c r="A61" s="74">
        <v>61</v>
      </c>
      <c r="B61" s="19"/>
      <c r="C61" s="24"/>
      <c r="D61" s="70">
        <f>SUM(D57+D58)</f>
        <v>29652111</v>
      </c>
      <c r="E61" s="71">
        <f>E57+E58+E60</f>
        <v>31242447.689999998</v>
      </c>
      <c r="F61" s="72">
        <f t="shared" si="0"/>
        <v>1.0536331693214016</v>
      </c>
      <c r="H61" s="79"/>
    </row>
    <row r="64" ht="12.75">
      <c r="A64" t="s">
        <v>152</v>
      </c>
    </row>
    <row r="66" ht="12.75">
      <c r="A66" t="s">
        <v>153</v>
      </c>
    </row>
    <row r="67" ht="12.75">
      <c r="A67" t="s">
        <v>155</v>
      </c>
    </row>
    <row r="68" ht="12.75">
      <c r="A68" t="s">
        <v>156</v>
      </c>
    </row>
    <row r="69" ht="12.75">
      <c r="A69" t="s">
        <v>157</v>
      </c>
    </row>
    <row r="70" ht="12.75">
      <c r="A70" t="s">
        <v>158</v>
      </c>
    </row>
    <row r="71" ht="12.75">
      <c r="A71" t="s">
        <v>154</v>
      </c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Your User Name</cp:lastModifiedBy>
  <cp:lastPrinted>2014-06-05T13:32:28Z</cp:lastPrinted>
  <dcterms:created xsi:type="dcterms:W3CDTF">2006-03-17T07:32:00Z</dcterms:created>
  <dcterms:modified xsi:type="dcterms:W3CDTF">2014-06-05T13:37:25Z</dcterms:modified>
  <cp:category/>
  <cp:version/>
  <cp:contentType/>
  <cp:contentStatus/>
</cp:coreProperties>
</file>